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8_{A8070866-AA32-445C-B220-958AE4C11664}" xr6:coauthVersionLast="45" xr6:coauthVersionMax="45" xr10:uidLastSave="{00000000-0000-0000-0000-000000000000}"/>
  <bookViews>
    <workbookView xWindow="-120" yWindow="-120" windowWidth="29040" windowHeight="15840" xr2:uid="{A8CCE464-A86E-4BB3-88B1-BFB727D41568}"/>
  </bookViews>
  <sheets>
    <sheet name="Example 1" sheetId="2" r:id="rId1"/>
    <sheet name="Example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3" l="1"/>
  <c r="F4" i="3" s="1"/>
  <c r="E4" i="3"/>
  <c r="D5" i="3" l="1"/>
  <c r="D6" i="3" s="1"/>
  <c r="D7" i="3" s="1"/>
  <c r="G4" i="3"/>
  <c r="H5" i="3" s="1"/>
  <c r="E5" i="3" l="1"/>
  <c r="G5" i="3" s="1"/>
  <c r="D8" i="3"/>
  <c r="E6" i="3" l="1"/>
  <c r="E7" i="3" s="1"/>
  <c r="F5" i="3"/>
  <c r="H6" i="3" s="1"/>
  <c r="D9" i="3"/>
  <c r="G7" i="3" l="1"/>
  <c r="F7" i="3"/>
  <c r="E8" i="3"/>
  <c r="G8" i="3" s="1"/>
  <c r="F6" i="3"/>
  <c r="G6" i="3"/>
  <c r="H7" i="3" s="1"/>
  <c r="E9" i="3"/>
  <c r="F9" i="3"/>
  <c r="G9" i="3"/>
  <c r="D10" i="3"/>
  <c r="F8" i="3" l="1"/>
  <c r="H9" i="3" s="1"/>
  <c r="H8" i="3"/>
  <c r="D11" i="3"/>
  <c r="E10" i="3"/>
  <c r="G10" i="3" s="1"/>
  <c r="H10" i="3"/>
  <c r="F10" i="3" l="1"/>
  <c r="D12" i="3"/>
  <c r="E11" i="3"/>
  <c r="F11" i="3" s="1"/>
  <c r="G11" i="3"/>
  <c r="H11" i="3"/>
  <c r="H12" i="3" l="1"/>
  <c r="E12" i="3"/>
  <c r="F12" i="3" s="1"/>
  <c r="D13" i="3"/>
  <c r="G12" i="3" l="1"/>
  <c r="H13" i="3" s="1"/>
  <c r="D14" i="3"/>
  <c r="E13" i="3"/>
  <c r="G13" i="3" s="1"/>
  <c r="F13" i="3" l="1"/>
  <c r="H14" i="3" s="1"/>
  <c r="E14" i="3"/>
  <c r="F14" i="3" s="1"/>
  <c r="D15" i="3"/>
  <c r="G14" i="3" l="1"/>
  <c r="H15" i="3" s="1"/>
  <c r="E15" i="3"/>
  <c r="F15" i="3" s="1"/>
  <c r="D16" i="3"/>
  <c r="D17" i="3" l="1"/>
  <c r="E16" i="3"/>
  <c r="G16" i="3" s="1"/>
  <c r="G15" i="3"/>
  <c r="H16" i="3" s="1"/>
  <c r="F16" i="3" l="1"/>
  <c r="H17" i="3" s="1"/>
  <c r="E17" i="3"/>
  <c r="F17" i="3" s="1"/>
  <c r="D18" i="3"/>
  <c r="G17" i="3" l="1"/>
  <c r="H18" i="3" s="1"/>
  <c r="D19" i="3"/>
  <c r="E18" i="3"/>
  <c r="F18" i="3" s="1"/>
  <c r="G18" i="3" l="1"/>
  <c r="H19" i="3" s="1"/>
  <c r="D20" i="3"/>
  <c r="E19" i="3"/>
  <c r="F19" i="3" s="1"/>
  <c r="G19" i="3" l="1"/>
  <c r="H20" i="3" s="1"/>
  <c r="E20" i="3"/>
  <c r="F20" i="3" s="1"/>
  <c r="D21" i="3"/>
  <c r="G20" i="3" l="1"/>
  <c r="D22" i="3"/>
  <c r="E21" i="3"/>
  <c r="G21" i="3" s="1"/>
  <c r="F21" i="3"/>
  <c r="H21" i="3"/>
  <c r="H22" i="3" l="1"/>
  <c r="E22" i="3"/>
  <c r="F22" i="3" s="1"/>
  <c r="D23" i="3"/>
  <c r="E23" i="3" l="1"/>
  <c r="F23" i="3" s="1"/>
  <c r="D24" i="3"/>
  <c r="G22" i="3"/>
  <c r="H23" i="3" s="1"/>
  <c r="G23" i="3" l="1"/>
  <c r="H24" i="3" s="1"/>
  <c r="D25" i="3"/>
  <c r="E24" i="3"/>
  <c r="G24" i="3" s="1"/>
  <c r="F24" i="3" l="1"/>
  <c r="H25" i="3" s="1"/>
  <c r="E25" i="3"/>
  <c r="F25" i="3" s="1"/>
  <c r="H26" i="3" s="1"/>
  <c r="G25" i="3"/>
  <c r="D26" i="3"/>
  <c r="F26" i="3" l="1"/>
  <c r="E26" i="3"/>
  <c r="G26" i="3" s="1"/>
  <c r="D27" i="3"/>
  <c r="E27" i="3" l="1"/>
  <c r="F27" i="3" s="1"/>
  <c r="G27" i="3"/>
  <c r="D28" i="3"/>
  <c r="H27" i="3"/>
  <c r="H28" i="3" l="1"/>
  <c r="E28" i="3"/>
  <c r="F28" i="3" s="1"/>
  <c r="G28" i="3"/>
  <c r="D29" i="3"/>
  <c r="H29" i="3" l="1"/>
  <c r="D30" i="3"/>
  <c r="E29" i="3"/>
  <c r="F29" i="3" s="1"/>
  <c r="G29" i="3" l="1"/>
  <c r="H30" i="3" s="1"/>
  <c r="E30" i="3"/>
  <c r="F30" i="3"/>
  <c r="G30" i="3"/>
  <c r="D31" i="3"/>
  <c r="E31" i="3" l="1"/>
  <c r="F31" i="3" s="1"/>
  <c r="D32" i="3"/>
  <c r="H31" i="3"/>
  <c r="D33" i="3" l="1"/>
  <c r="E32" i="3"/>
  <c r="G32" i="3" s="1"/>
  <c r="G31" i="3"/>
  <c r="H32" i="3" s="1"/>
  <c r="F32" i="3" l="1"/>
  <c r="H33" i="3" s="1"/>
  <c r="E33" i="3"/>
  <c r="F33" i="3"/>
  <c r="G33" i="3"/>
  <c r="D34" i="3"/>
  <c r="E34" i="3" l="1"/>
  <c r="F34" i="3" s="1"/>
  <c r="D35" i="3"/>
  <c r="H34" i="3"/>
  <c r="G34" i="3" l="1"/>
  <c r="H35" i="3" s="1"/>
  <c r="D36" i="3"/>
  <c r="E35" i="3"/>
  <c r="G35" i="3" s="1"/>
  <c r="F35" i="3" l="1"/>
  <c r="H36" i="3"/>
  <c r="E36" i="3"/>
  <c r="F36" i="3"/>
  <c r="G36" i="3"/>
  <c r="D37" i="3"/>
  <c r="D38" i="3" l="1"/>
  <c r="E37" i="3"/>
  <c r="G37" i="3" s="1"/>
  <c r="H37" i="3"/>
  <c r="E38" i="3" l="1"/>
  <c r="F38" i="3" s="1"/>
  <c r="D39" i="3"/>
  <c r="F37" i="3"/>
  <c r="H38" i="3" s="1"/>
  <c r="G38" i="3" l="1"/>
  <c r="H39" i="3" s="1"/>
  <c r="E39" i="3"/>
  <c r="F39" i="3" s="1"/>
  <c r="D40" i="3"/>
  <c r="D41" i="3" l="1"/>
  <c r="E40" i="3"/>
  <c r="F40" i="3" s="1"/>
  <c r="G39" i="3"/>
  <c r="H40" i="3" s="1"/>
  <c r="G40" i="3" l="1"/>
  <c r="H41" i="3" s="1"/>
  <c r="E41" i="3"/>
  <c r="F41" i="3" s="1"/>
  <c r="D42" i="3"/>
  <c r="E42" i="3" l="1"/>
  <c r="G42" i="3" s="1"/>
  <c r="D43" i="3"/>
  <c r="G41" i="3"/>
  <c r="H42" i="3" s="1"/>
  <c r="D44" i="3" l="1"/>
  <c r="E43" i="3"/>
  <c r="F43" i="3" s="1"/>
  <c r="G43" i="3"/>
  <c r="F42" i="3"/>
  <c r="H43" i="3" s="1"/>
  <c r="E44" i="3" l="1"/>
  <c r="F44" i="3" s="1"/>
  <c r="D45" i="3"/>
  <c r="G44" i="3"/>
  <c r="H44" i="3"/>
  <c r="H45" i="3" l="1"/>
  <c r="D46" i="3"/>
  <c r="E45" i="3"/>
  <c r="F45" i="3" s="1"/>
  <c r="H46" i="3" l="1"/>
  <c r="G45" i="3"/>
  <c r="E46" i="3"/>
  <c r="G46" i="3" s="1"/>
  <c r="D47" i="3"/>
  <c r="D48" i="3" l="1"/>
  <c r="E47" i="3"/>
  <c r="G47" i="3" s="1"/>
  <c r="F46" i="3"/>
  <c r="H47" i="3" s="1"/>
  <c r="F47" i="3" l="1"/>
  <c r="H48" i="3"/>
  <c r="D49" i="3"/>
  <c r="E48" i="3"/>
  <c r="F48" i="3" s="1"/>
  <c r="G48" i="3"/>
  <c r="H49" i="3" l="1"/>
  <c r="E49" i="3"/>
  <c r="F49" i="3"/>
  <c r="G49" i="3"/>
  <c r="D50" i="3"/>
  <c r="D51" i="3" l="1"/>
  <c r="E50" i="3"/>
  <c r="G50" i="3" s="1"/>
  <c r="H50" i="3"/>
  <c r="F50" i="3" l="1"/>
  <c r="H51" i="3" s="1"/>
  <c r="D52" i="3"/>
  <c r="E51" i="3"/>
  <c r="F51" i="3"/>
  <c r="G51" i="3"/>
  <c r="E52" i="3" l="1"/>
  <c r="F52" i="3" s="1"/>
  <c r="D53" i="3"/>
  <c r="H52" i="3"/>
  <c r="G52" i="3" l="1"/>
  <c r="H53" i="3" s="1"/>
  <c r="D54" i="3"/>
  <c r="E53" i="3"/>
  <c r="F53" i="3" s="1"/>
  <c r="G53" i="3" l="1"/>
  <c r="H54" i="3" s="1"/>
  <c r="D55" i="3"/>
  <c r="E54" i="3"/>
  <c r="F54" i="3"/>
  <c r="G54" i="3"/>
  <c r="E55" i="3" l="1"/>
  <c r="F55" i="3" s="1"/>
  <c r="D56" i="3"/>
  <c r="H55" i="3"/>
  <c r="D57" i="3" l="1"/>
  <c r="E56" i="3"/>
  <c r="G56" i="3" s="1"/>
  <c r="G55" i="3"/>
  <c r="H56" i="3" s="1"/>
  <c r="F56" i="3" l="1"/>
  <c r="H57" i="3" s="1"/>
  <c r="E57" i="3"/>
  <c r="F57" i="3" s="1"/>
  <c r="D58" i="3"/>
  <c r="D59" i="3" l="1"/>
  <c r="E58" i="3"/>
  <c r="G58" i="3" s="1"/>
  <c r="G57" i="3"/>
  <c r="H58" i="3" s="1"/>
  <c r="E59" i="3" l="1"/>
  <c r="F59" i="3" s="1"/>
  <c r="G59" i="3"/>
  <c r="F58" i="3"/>
  <c r="H59" i="3" s="1"/>
  <c r="G1" i="3" s="1"/>
  <c r="H61" i="3" l="1"/>
  <c r="H62" i="3"/>
  <c r="H63" i="3"/>
  <c r="H64" i="3"/>
  <c r="H60" i="3"/>
  <c r="C5" i="2" l="1"/>
  <c r="D5" i="2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F5" i="2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D6" i="2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F6" i="2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G6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</calcChain>
</file>

<file path=xl/sharedStrings.xml><?xml version="1.0" encoding="utf-8"?>
<sst xmlns="http://schemas.openxmlformats.org/spreadsheetml/2006/main" count="27" uniqueCount="25">
  <si>
    <t>Excel Data Analysis solution results (damping factor = 1 - α = 0.9)</t>
  </si>
  <si>
    <t>Series</t>
  </si>
  <si>
    <t>Period</t>
  </si>
  <si>
    <t>G7=0.1*B6+0.9*G6</t>
  </si>
  <si>
    <t>F7:=F6+$B$3*(B6-F6)</t>
  </si>
  <si>
    <t>E6:=$B$3*B6+(1-$B$3)*E5</t>
  </si>
  <si>
    <t>D7:=$B$3*B6+(1-$B$3)*D6</t>
  </si>
  <si>
    <t>C7:=C6+$B$3*(B6-C6)</t>
  </si>
  <si>
    <t>α =</t>
  </si>
  <si>
    <r>
      <t>F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t-1</t>
    </r>
    <r>
      <rPr>
        <sz val="11"/>
        <color theme="1"/>
        <rFont val="Calibri"/>
        <family val="2"/>
        <scheme val="minor"/>
      </rPr>
      <t xml:space="preserve"> + </t>
    </r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>(y</t>
    </r>
    <r>
      <rPr>
        <vertAlign val="subscript"/>
        <sz val="11"/>
        <color theme="1"/>
        <rFont val="Calibri"/>
        <family val="2"/>
        <scheme val="minor"/>
      </rPr>
      <t>t-1</t>
    </r>
    <r>
      <rPr>
        <sz val="11"/>
        <color theme="1"/>
        <rFont val="Calibri"/>
        <family val="2"/>
        <scheme val="minor"/>
      </rPr>
      <t xml:space="preserve"> – F</t>
    </r>
    <r>
      <rPr>
        <vertAlign val="subscript"/>
        <sz val="11"/>
        <color theme="1"/>
        <rFont val="Calibri"/>
        <family val="2"/>
        <scheme val="minor"/>
      </rPr>
      <t>t-1</t>
    </r>
    <r>
      <rPr>
        <sz val="11"/>
        <color theme="1"/>
        <rFont val="Calibri"/>
        <family val="2"/>
        <scheme val="minor"/>
      </rPr>
      <t>)</t>
    </r>
  </si>
  <si>
    <t>DES Forec.</t>
  </si>
  <si>
    <r>
      <t>b</t>
    </r>
    <r>
      <rPr>
        <b/>
        <vertAlign val="subscript"/>
        <sz val="10"/>
        <rFont val="Calibri"/>
        <family val="2"/>
        <scheme val="minor"/>
      </rPr>
      <t>t</t>
    </r>
  </si>
  <si>
    <r>
      <t>a</t>
    </r>
    <r>
      <rPr>
        <b/>
        <vertAlign val="subscript"/>
        <sz val="10"/>
        <rFont val="Calibri"/>
        <family val="2"/>
        <scheme val="minor"/>
      </rPr>
      <t>t</t>
    </r>
  </si>
  <si>
    <t>DES</t>
  </si>
  <si>
    <t>SES</t>
  </si>
  <si>
    <t>Year</t>
  </si>
  <si>
    <t>= alpha</t>
  </si>
  <si>
    <t>= MSE</t>
  </si>
  <si>
    <t>UK Birth rate per 1000 people</t>
  </si>
  <si>
    <t>Example 1</t>
  </si>
  <si>
    <t>Example 2</t>
  </si>
  <si>
    <t>Equation (11.11) Forecasts using exponential smoothing I</t>
  </si>
  <si>
    <t>Equation (11.12) Forecasts using exponential smoothing II</t>
  </si>
  <si>
    <t>Equation (11.13) Brown's single exponential smoothing</t>
  </si>
  <si>
    <t>Equation (11.15) Adjusted cells to use Brown's smoothing for forecasting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</si>
</sst>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1" applyFont="1"/>
    <xf numFmtId="164" fontId="1" fillId="0" borderId="0" xfId="1" applyNumberFormat="1" applyFont="1" applyFill="1" applyBorder="1" applyAlignment="1">
      <alignment horizontal="center"/>
    </xf>
    <xf numFmtId="0" fontId="4" fillId="0" borderId="0" xfId="1" applyFont="1"/>
    <xf numFmtId="164" fontId="1" fillId="0" borderId="0" xfId="1" quotePrefix="1" applyNumberFormat="1" applyFont="1" applyFill="1" applyBorder="1" applyAlignment="1">
      <alignment horizontal="center"/>
    </xf>
    <xf numFmtId="164" fontId="1" fillId="0" borderId="0" xfId="1" quotePrefix="1" applyNumberFormat="1" applyFont="1" applyBorder="1" applyAlignment="1">
      <alignment horizontal="center"/>
    </xf>
    <xf numFmtId="164" fontId="1" fillId="0" borderId="0" xfId="1" quotePrefix="1" applyNumberFormat="1" applyFont="1" applyAlignment="1">
      <alignment horizontal="center"/>
    </xf>
    <xf numFmtId="0" fontId="1" fillId="0" borderId="0" xfId="1" applyFont="1" applyFill="1" applyAlignment="1">
      <alignment horizontal="left"/>
    </xf>
    <xf numFmtId="0" fontId="4" fillId="0" borderId="0" xfId="1" applyFont="1" applyFill="1" applyAlignment="1">
      <alignment horizontal="right"/>
    </xf>
    <xf numFmtId="0" fontId="1" fillId="0" borderId="0" xfId="1" applyFont="1" applyAlignment="1">
      <alignment horizontal="center" wrapText="1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/>
    <xf numFmtId="0" fontId="1" fillId="0" borderId="1" xfId="1" applyFont="1" applyFill="1" applyBorder="1" applyAlignment="1">
      <alignment horizontal="center"/>
    </xf>
    <xf numFmtId="0" fontId="3" fillId="0" borderId="1" xfId="1" applyFont="1" applyBorder="1"/>
    <xf numFmtId="164" fontId="1" fillId="0" borderId="1" xfId="1" applyNumberFormat="1" applyFont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1" xfId="1" quotePrefix="1" applyNumberFormat="1" applyFont="1" applyFill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0" fontId="1" fillId="0" borderId="1" xfId="1" applyFont="1" applyBorder="1"/>
    <xf numFmtId="0" fontId="1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3" fillId="0" borderId="1" xfId="1" applyNumberFormat="1" applyFont="1" applyBorder="1"/>
    <xf numFmtId="2" fontId="3" fillId="0" borderId="1" xfId="1" applyNumberFormat="1" applyFont="1" applyBorder="1"/>
    <xf numFmtId="2" fontId="3" fillId="0" borderId="1" xfId="1" quotePrefix="1" applyNumberFormat="1" applyFont="1" applyBorder="1"/>
    <xf numFmtId="0" fontId="4" fillId="0" borderId="1" xfId="1" applyFont="1" applyBorder="1"/>
    <xf numFmtId="0" fontId="8" fillId="3" borderId="1" xfId="1" applyFont="1" applyFill="1" applyBorder="1" applyAlignment="1">
      <alignment horizontal="center"/>
    </xf>
    <xf numFmtId="0" fontId="10" fillId="0" borderId="1" xfId="1" applyFont="1" applyBorder="1"/>
    <xf numFmtId="0" fontId="4" fillId="3" borderId="1" xfId="1" quotePrefix="1" applyFont="1" applyFill="1" applyBorder="1"/>
    <xf numFmtId="0" fontId="7" fillId="4" borderId="1" xfId="1" applyFont="1" applyFill="1" applyBorder="1"/>
    <xf numFmtId="0" fontId="7" fillId="4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4" borderId="1" xfId="1" applyFont="1" applyFill="1" applyBorder="1"/>
    <xf numFmtId="2" fontId="3" fillId="4" borderId="1" xfId="1" applyNumberFormat="1" applyFont="1" applyFill="1" applyBorder="1"/>
  </cellXfs>
  <cellStyles count="2">
    <cellStyle name="Normal" xfId="0" builtinId="0"/>
    <cellStyle name="Normal 2" xfId="1" xr:uid="{04B39B42-8B36-48E8-87B4-47B8DA4F3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 i="0" baseline="0">
                <a:effectLst/>
              </a:rPr>
              <a:t>UK Births per 1,000 people, 1961-2015 and five year projections 2016-2020</a:t>
            </a:r>
            <a:endParaRPr lang="en-GB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'Example 2'!$C$3</c:f>
              <c:strCache>
                <c:ptCount val="1"/>
                <c:pt idx="0">
                  <c:v>Series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'Example 2'!$C$4:$C$59</c:f>
              <c:numCache>
                <c:formatCode>General</c:formatCode>
                <c:ptCount val="15"/>
                <c:pt idx="0">
                  <c:v>17.5</c:v>
                </c:pt>
                <c:pt idx="1">
                  <c:v>17.899999999999999</c:v>
                </c:pt>
                <c:pt idx="2">
                  <c:v>18.3</c:v>
                </c:pt>
                <c:pt idx="3">
                  <c:v>18.5</c:v>
                </c:pt>
                <c:pt idx="4">
                  <c:v>18.8</c:v>
                </c:pt>
                <c:pt idx="5">
                  <c:v>18.3</c:v>
                </c:pt>
                <c:pt idx="6">
                  <c:v>17.899999999999999</c:v>
                </c:pt>
                <c:pt idx="7">
                  <c:v>17.5</c:v>
                </c:pt>
                <c:pt idx="8">
                  <c:v>17.2</c:v>
                </c:pt>
                <c:pt idx="9">
                  <c:v>16.600000000000001</c:v>
                </c:pt>
                <c:pt idx="10">
                  <c:v>16.2</c:v>
                </c:pt>
                <c:pt idx="11">
                  <c:v>12.8</c:v>
                </c:pt>
                <c:pt idx="12">
                  <c:v>12.1</c:v>
                </c:pt>
                <c:pt idx="13">
                  <c:v>12</c:v>
                </c:pt>
                <c:pt idx="14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3-4753-835F-50A4226BD287}"/>
            </c:ext>
          </c:extLst>
        </c:ser>
        <c:ser>
          <c:idx val="1"/>
          <c:order val="1"/>
          <c:tx>
            <c:strRef>
              <c:f>'Example 2'!$H$3</c:f>
              <c:strCache>
                <c:ptCount val="1"/>
                <c:pt idx="0">
                  <c:v>DES Forec.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'Example 2'!$H$4:$H$64</c:f>
              <c:numCache>
                <c:formatCode>0.00</c:formatCode>
                <c:ptCount val="20"/>
                <c:pt idx="1">
                  <c:v>17.5</c:v>
                </c:pt>
                <c:pt idx="2">
                  <c:v>17.739999999999998</c:v>
                </c:pt>
                <c:pt idx="3">
                  <c:v>18.111999999999998</c:v>
                </c:pt>
                <c:pt idx="4">
                  <c:v>18.4312</c:v>
                </c:pt>
                <c:pt idx="5">
                  <c:v>18.773800000000001</c:v>
                </c:pt>
                <c:pt idx="6">
                  <c:v>18.644031999999999</c:v>
                </c:pt>
                <c:pt idx="7">
                  <c:v>18.309482800000001</c:v>
                </c:pt>
                <c:pt idx="8">
                  <c:v>17.868700239999995</c:v>
                </c:pt>
                <c:pt idx="9">
                  <c:v>17.439533764</c:v>
                </c:pt>
                <c:pt idx="10">
                  <c:v>16.84768415200001</c:v>
                </c:pt>
                <c:pt idx="11">
                  <c:v>12.985347442412703</c:v>
                </c:pt>
                <c:pt idx="12">
                  <c:v>12.970569735266428</c:v>
                </c:pt>
                <c:pt idx="13">
                  <c:v>12.527977382590773</c:v>
                </c:pt>
                <c:pt idx="14">
                  <c:v>12.212589165346536</c:v>
                </c:pt>
                <c:pt idx="15">
                  <c:v>11.978915914015671</c:v>
                </c:pt>
                <c:pt idx="16">
                  <c:v>11.904663137011541</c:v>
                </c:pt>
                <c:pt idx="17">
                  <c:v>11.830410360007409</c:v>
                </c:pt>
                <c:pt idx="18">
                  <c:v>11.756157583003278</c:v>
                </c:pt>
                <c:pt idx="19">
                  <c:v>11.681904805999146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3-4753-835F-50A4226BD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73208"/>
        <c:axId val="599873600"/>
      </c:lineChart>
      <c:catAx>
        <c:axId val="599873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873600"/>
        <c:crosses val="autoZero"/>
        <c:auto val="1"/>
        <c:lblAlgn val="ctr"/>
        <c:lblOffset val="100"/>
        <c:noMultiLvlLbl val="0"/>
      </c:catAx>
      <c:valAx>
        <c:axId val="59987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87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1</xdr:row>
          <xdr:rowOff>95250</xdr:rowOff>
        </xdr:from>
        <xdr:to>
          <xdr:col>4</xdr:col>
          <xdr:colOff>1428750</xdr:colOff>
          <xdr:row>1</xdr:row>
          <xdr:rowOff>342900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1</xdr:row>
          <xdr:rowOff>95250</xdr:rowOff>
        </xdr:from>
        <xdr:to>
          <xdr:col>3</xdr:col>
          <xdr:colOff>1962150</xdr:colOff>
          <xdr:row>1</xdr:row>
          <xdr:rowOff>304800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409575</xdr:colOff>
          <xdr:row>1</xdr:row>
          <xdr:rowOff>47625</xdr:rowOff>
        </xdr:from>
        <xdr:to>
          <xdr:col>5</xdr:col>
          <xdr:colOff>1314450</xdr:colOff>
          <xdr:row>1</xdr:row>
          <xdr:rowOff>333375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</xdr:colOff>
      <xdr:row>2</xdr:row>
      <xdr:rowOff>9524</xdr:rowOff>
    </xdr:from>
    <xdr:to>
      <xdr:col>19</xdr:col>
      <xdr:colOff>600075</xdr:colOff>
      <xdr:row>63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E5EC-C507-4A73-89BB-7E813D7724D8}">
  <sheetPr>
    <pageSetUpPr fitToPage="1"/>
  </sheetPr>
  <dimension ref="A1:H62"/>
  <sheetViews>
    <sheetView tabSelected="1" workbookViewId="0">
      <selection activeCell="O11" sqref="O11"/>
    </sheetView>
  </sheetViews>
  <sheetFormatPr defaultColWidth="9.140625" defaultRowHeight="14.45" customHeight="1" x14ac:dyDescent="0.25"/>
  <cols>
    <col min="1" max="1" width="11.85546875" style="1" customWidth="1"/>
    <col min="2" max="2" width="9.28515625" style="1" customWidth="1"/>
    <col min="3" max="7" width="23.85546875" style="1" customWidth="1"/>
    <col min="8" max="16384" width="9.140625" style="1"/>
  </cols>
  <sheetData>
    <row r="1" spans="1:8" ht="15" x14ac:dyDescent="0.25">
      <c r="A1" s="3" t="s">
        <v>19</v>
      </c>
    </row>
    <row r="2" spans="1:8" ht="30" customHeight="1" x14ac:dyDescent="0.25">
      <c r="C2" s="10" t="s">
        <v>9</v>
      </c>
      <c r="D2" s="10"/>
      <c r="E2" s="10"/>
      <c r="F2" s="10"/>
      <c r="G2" s="9"/>
    </row>
    <row r="3" spans="1:8" ht="18" customHeight="1" x14ac:dyDescent="0.25">
      <c r="A3" s="8" t="s">
        <v>8</v>
      </c>
      <c r="B3" s="7">
        <v>0.1</v>
      </c>
      <c r="C3" s="6" t="s">
        <v>7</v>
      </c>
      <c r="D3" s="5" t="s">
        <v>6</v>
      </c>
      <c r="E3" s="5" t="s">
        <v>5</v>
      </c>
      <c r="F3" s="5" t="s">
        <v>4</v>
      </c>
      <c r="G3" s="4" t="s">
        <v>3</v>
      </c>
    </row>
    <row r="4" spans="1:8" ht="50.25" customHeight="1" x14ac:dyDescent="0.25">
      <c r="A4" s="23" t="s">
        <v>2</v>
      </c>
      <c r="B4" s="24" t="s">
        <v>1</v>
      </c>
      <c r="C4" s="25" t="s">
        <v>21</v>
      </c>
      <c r="D4" s="25" t="s">
        <v>22</v>
      </c>
      <c r="E4" s="25" t="s">
        <v>23</v>
      </c>
      <c r="F4" s="25" t="s">
        <v>24</v>
      </c>
      <c r="G4" s="25" t="s">
        <v>0</v>
      </c>
    </row>
    <row r="5" spans="1:8" ht="15" x14ac:dyDescent="0.25">
      <c r="A5" s="16">
        <v>1</v>
      </c>
      <c r="B5" s="17">
        <v>17.5</v>
      </c>
      <c r="C5" s="18">
        <f>B5</f>
        <v>17.5</v>
      </c>
      <c r="D5" s="18">
        <f>B5</f>
        <v>17.5</v>
      </c>
      <c r="E5" s="18">
        <f>B5</f>
        <v>17.5</v>
      </c>
      <c r="F5" s="18">
        <f>B5</f>
        <v>17.5</v>
      </c>
      <c r="G5" s="18" t="e">
        <v>#N/A</v>
      </c>
      <c r="H5" s="3"/>
    </row>
    <row r="6" spans="1:8" ht="15" x14ac:dyDescent="0.25">
      <c r="A6" s="16">
        <v>2</v>
      </c>
      <c r="B6" s="17">
        <v>17.899999999999999</v>
      </c>
      <c r="C6" s="18">
        <f t="shared" ref="C6:C37" si="0">C5+$B$3*(B5-C5)</f>
        <v>17.5</v>
      </c>
      <c r="D6" s="18">
        <f t="shared" ref="D6:D37" si="1">$B$3*B5+(1-$B$3)*D5</f>
        <v>17.5</v>
      </c>
      <c r="E6" s="19">
        <f t="shared" ref="E6:E37" si="2">$B$3*B6+(1-$B$3)*E5</f>
        <v>17.54</v>
      </c>
      <c r="F6" s="18">
        <f t="shared" ref="F6:F37" si="3">F5+$B$3*(B5-F5)</f>
        <v>17.5</v>
      </c>
      <c r="G6" s="18">
        <f>B5</f>
        <v>17.5</v>
      </c>
      <c r="H6" s="3"/>
    </row>
    <row r="7" spans="1:8" ht="15" x14ac:dyDescent="0.25">
      <c r="A7" s="16">
        <v>3</v>
      </c>
      <c r="B7" s="17">
        <v>18.3</v>
      </c>
      <c r="C7" s="19">
        <f t="shared" si="0"/>
        <v>17.54</v>
      </c>
      <c r="D7" s="19">
        <f t="shared" si="1"/>
        <v>17.54</v>
      </c>
      <c r="E7" s="18">
        <f t="shared" si="2"/>
        <v>17.616</v>
      </c>
      <c r="F7" s="19">
        <f t="shared" si="3"/>
        <v>17.54</v>
      </c>
      <c r="G7" s="20">
        <f t="shared" ref="G7:G38" si="4">0.1*B6+0.9*G6</f>
        <v>17.54</v>
      </c>
      <c r="H7" s="3"/>
    </row>
    <row r="8" spans="1:8" ht="15" x14ac:dyDescent="0.25">
      <c r="A8" s="16">
        <v>4</v>
      </c>
      <c r="B8" s="17">
        <v>18.5</v>
      </c>
      <c r="C8" s="18">
        <f t="shared" si="0"/>
        <v>17.616</v>
      </c>
      <c r="D8" s="18">
        <f t="shared" si="1"/>
        <v>17.616</v>
      </c>
      <c r="E8" s="21">
        <f t="shared" si="2"/>
        <v>17.7044</v>
      </c>
      <c r="F8" s="18">
        <f t="shared" si="3"/>
        <v>17.616</v>
      </c>
      <c r="G8" s="18">
        <f t="shared" si="4"/>
        <v>17.616</v>
      </c>
      <c r="H8" s="3"/>
    </row>
    <row r="9" spans="1:8" ht="15" x14ac:dyDescent="0.25">
      <c r="A9" s="16">
        <v>5</v>
      </c>
      <c r="B9" s="17">
        <v>18.8</v>
      </c>
      <c r="C9" s="21">
        <f t="shared" si="0"/>
        <v>17.7044</v>
      </c>
      <c r="D9" s="21">
        <f t="shared" si="1"/>
        <v>17.7044</v>
      </c>
      <c r="E9" s="18">
        <f t="shared" si="2"/>
        <v>17.813960000000002</v>
      </c>
      <c r="F9" s="21">
        <f t="shared" si="3"/>
        <v>17.7044</v>
      </c>
      <c r="G9" s="21">
        <f t="shared" si="4"/>
        <v>17.7044</v>
      </c>
      <c r="H9" s="3"/>
    </row>
    <row r="10" spans="1:8" ht="15" x14ac:dyDescent="0.25">
      <c r="A10" s="16">
        <v>6</v>
      </c>
      <c r="B10" s="17">
        <v>18.3</v>
      </c>
      <c r="C10" s="18">
        <f t="shared" si="0"/>
        <v>17.813960000000002</v>
      </c>
      <c r="D10" s="18">
        <f t="shared" si="1"/>
        <v>17.813960000000002</v>
      </c>
      <c r="E10" s="18">
        <f t="shared" si="2"/>
        <v>17.862563999999999</v>
      </c>
      <c r="F10" s="18">
        <f t="shared" si="3"/>
        <v>17.813960000000002</v>
      </c>
      <c r="G10" s="18">
        <f t="shared" si="4"/>
        <v>17.813960000000002</v>
      </c>
      <c r="H10" s="3"/>
    </row>
    <row r="11" spans="1:8" ht="15" x14ac:dyDescent="0.25">
      <c r="A11" s="16">
        <v>7</v>
      </c>
      <c r="B11" s="17">
        <v>17.899999999999999</v>
      </c>
      <c r="C11" s="18">
        <f t="shared" si="0"/>
        <v>17.862564000000003</v>
      </c>
      <c r="D11" s="18">
        <f t="shared" si="1"/>
        <v>17.862563999999999</v>
      </c>
      <c r="E11" s="18">
        <f t="shared" si="2"/>
        <v>17.866307599999999</v>
      </c>
      <c r="F11" s="18">
        <f t="shared" si="3"/>
        <v>17.862564000000003</v>
      </c>
      <c r="G11" s="18">
        <f t="shared" si="4"/>
        <v>17.862563999999999</v>
      </c>
      <c r="H11" s="3"/>
    </row>
    <row r="12" spans="1:8" ht="15" x14ac:dyDescent="0.25">
      <c r="A12" s="16">
        <v>8</v>
      </c>
      <c r="B12" s="17">
        <v>17.5</v>
      </c>
      <c r="C12" s="18">
        <f t="shared" si="0"/>
        <v>17.866307600000003</v>
      </c>
      <c r="D12" s="18">
        <f t="shared" si="1"/>
        <v>17.866307599999999</v>
      </c>
      <c r="E12" s="18">
        <f t="shared" si="2"/>
        <v>17.829676840000001</v>
      </c>
      <c r="F12" s="18">
        <f t="shared" si="3"/>
        <v>17.866307600000003</v>
      </c>
      <c r="G12" s="18">
        <f t="shared" si="4"/>
        <v>17.866307599999999</v>
      </c>
      <c r="H12" s="3"/>
    </row>
    <row r="13" spans="1:8" ht="15" x14ac:dyDescent="0.25">
      <c r="A13" s="16">
        <v>9</v>
      </c>
      <c r="B13" s="17">
        <v>17.2</v>
      </c>
      <c r="C13" s="18">
        <f t="shared" si="0"/>
        <v>17.829676840000001</v>
      </c>
      <c r="D13" s="18">
        <f t="shared" si="1"/>
        <v>17.829676840000001</v>
      </c>
      <c r="E13" s="18">
        <f t="shared" si="2"/>
        <v>17.766709156000001</v>
      </c>
      <c r="F13" s="18">
        <f t="shared" si="3"/>
        <v>17.829676840000001</v>
      </c>
      <c r="G13" s="18">
        <f t="shared" si="4"/>
        <v>17.829676840000001</v>
      </c>
      <c r="H13" s="3"/>
    </row>
    <row r="14" spans="1:8" ht="15" x14ac:dyDescent="0.25">
      <c r="A14" s="16">
        <v>10</v>
      </c>
      <c r="B14" s="17">
        <v>16.600000000000001</v>
      </c>
      <c r="C14" s="18">
        <f t="shared" si="0"/>
        <v>17.766709156000001</v>
      </c>
      <c r="D14" s="18">
        <f t="shared" si="1"/>
        <v>17.766709156000001</v>
      </c>
      <c r="E14" s="18">
        <f t="shared" si="2"/>
        <v>17.650038240400001</v>
      </c>
      <c r="F14" s="18">
        <f t="shared" si="3"/>
        <v>17.766709156000001</v>
      </c>
      <c r="G14" s="18">
        <f t="shared" si="4"/>
        <v>17.766709156000001</v>
      </c>
      <c r="H14" s="3"/>
    </row>
    <row r="15" spans="1:8" ht="15" hidden="1" x14ac:dyDescent="0.25">
      <c r="A15" s="16">
        <v>11</v>
      </c>
      <c r="B15" s="17">
        <v>16.2</v>
      </c>
      <c r="C15" s="18">
        <f t="shared" si="0"/>
        <v>17.650038240400001</v>
      </c>
      <c r="D15" s="18">
        <f t="shared" si="1"/>
        <v>17.650038240400001</v>
      </c>
      <c r="E15" s="18">
        <f t="shared" si="2"/>
        <v>17.505034416360001</v>
      </c>
      <c r="F15" s="18">
        <f t="shared" si="3"/>
        <v>17.650038240400001</v>
      </c>
      <c r="G15" s="18">
        <f t="shared" si="4"/>
        <v>17.650038240400001</v>
      </c>
      <c r="H15" s="3"/>
    </row>
    <row r="16" spans="1:8" ht="15" hidden="1" x14ac:dyDescent="0.25">
      <c r="A16" s="16">
        <v>12</v>
      </c>
      <c r="B16" s="17">
        <v>16.100000000000001</v>
      </c>
      <c r="C16" s="18">
        <f t="shared" si="0"/>
        <v>17.505034416360001</v>
      </c>
      <c r="D16" s="18">
        <f t="shared" si="1"/>
        <v>17.505034416360001</v>
      </c>
      <c r="E16" s="18">
        <f t="shared" si="2"/>
        <v>17.364530974724001</v>
      </c>
      <c r="F16" s="18">
        <f t="shared" si="3"/>
        <v>17.505034416360001</v>
      </c>
      <c r="G16" s="18">
        <f t="shared" si="4"/>
        <v>17.505034416360001</v>
      </c>
      <c r="H16" s="3"/>
    </row>
    <row r="17" spans="1:8" ht="15" hidden="1" x14ac:dyDescent="0.25">
      <c r="A17" s="16">
        <v>13</v>
      </c>
      <c r="B17" s="17">
        <v>14.9</v>
      </c>
      <c r="C17" s="18">
        <f t="shared" si="0"/>
        <v>17.364530974724001</v>
      </c>
      <c r="D17" s="18">
        <f t="shared" si="1"/>
        <v>17.364530974724001</v>
      </c>
      <c r="E17" s="18">
        <f t="shared" si="2"/>
        <v>17.118077877251601</v>
      </c>
      <c r="F17" s="18">
        <f t="shared" si="3"/>
        <v>17.364530974724001</v>
      </c>
      <c r="G17" s="18">
        <f t="shared" si="4"/>
        <v>17.364530974724001</v>
      </c>
      <c r="H17" s="3"/>
    </row>
    <row r="18" spans="1:8" ht="15" hidden="1" x14ac:dyDescent="0.25">
      <c r="A18" s="16">
        <v>14</v>
      </c>
      <c r="B18" s="17">
        <v>13.9</v>
      </c>
      <c r="C18" s="18">
        <f t="shared" si="0"/>
        <v>17.118077877251601</v>
      </c>
      <c r="D18" s="18">
        <f t="shared" si="1"/>
        <v>17.118077877251601</v>
      </c>
      <c r="E18" s="18">
        <f t="shared" si="2"/>
        <v>16.796270089526441</v>
      </c>
      <c r="F18" s="18">
        <f t="shared" si="3"/>
        <v>17.118077877251601</v>
      </c>
      <c r="G18" s="18">
        <f t="shared" si="4"/>
        <v>17.118077877251601</v>
      </c>
      <c r="H18" s="3"/>
    </row>
    <row r="19" spans="1:8" ht="15" hidden="1" x14ac:dyDescent="0.25">
      <c r="A19" s="16">
        <v>15</v>
      </c>
      <c r="B19" s="17">
        <v>13.1</v>
      </c>
      <c r="C19" s="18">
        <f t="shared" si="0"/>
        <v>16.796270089526441</v>
      </c>
      <c r="D19" s="18">
        <f t="shared" si="1"/>
        <v>16.796270089526441</v>
      </c>
      <c r="E19" s="18">
        <f t="shared" si="2"/>
        <v>16.426643080573797</v>
      </c>
      <c r="F19" s="18">
        <f t="shared" si="3"/>
        <v>16.796270089526441</v>
      </c>
      <c r="G19" s="18">
        <f t="shared" si="4"/>
        <v>16.796270089526441</v>
      </c>
      <c r="H19" s="3"/>
    </row>
    <row r="20" spans="1:8" ht="15" hidden="1" x14ac:dyDescent="0.25">
      <c r="A20" s="16">
        <v>16</v>
      </c>
      <c r="B20" s="17">
        <v>12.4</v>
      </c>
      <c r="C20" s="18">
        <f t="shared" si="0"/>
        <v>16.426643080573797</v>
      </c>
      <c r="D20" s="18">
        <f t="shared" si="1"/>
        <v>16.426643080573797</v>
      </c>
      <c r="E20" s="18">
        <f t="shared" si="2"/>
        <v>16.023978772516418</v>
      </c>
      <c r="F20" s="18">
        <f t="shared" si="3"/>
        <v>16.426643080573797</v>
      </c>
      <c r="G20" s="18">
        <f t="shared" si="4"/>
        <v>16.426643080573797</v>
      </c>
      <c r="H20" s="3"/>
    </row>
    <row r="21" spans="1:8" ht="15" hidden="1" x14ac:dyDescent="0.25">
      <c r="A21" s="16">
        <v>17</v>
      </c>
      <c r="B21" s="17">
        <v>12</v>
      </c>
      <c r="C21" s="18">
        <f t="shared" si="0"/>
        <v>16.023978772516418</v>
      </c>
      <c r="D21" s="18">
        <f t="shared" si="1"/>
        <v>16.023978772516418</v>
      </c>
      <c r="E21" s="18">
        <f t="shared" si="2"/>
        <v>15.621580895264778</v>
      </c>
      <c r="F21" s="18">
        <f t="shared" si="3"/>
        <v>16.023978772516418</v>
      </c>
      <c r="G21" s="18">
        <f t="shared" si="4"/>
        <v>16.023978772516418</v>
      </c>
      <c r="H21" s="3"/>
    </row>
    <row r="22" spans="1:8" ht="15" hidden="1" x14ac:dyDescent="0.25">
      <c r="A22" s="16">
        <v>18</v>
      </c>
      <c r="B22" s="17">
        <v>11.7</v>
      </c>
      <c r="C22" s="18">
        <f t="shared" si="0"/>
        <v>15.621580895264776</v>
      </c>
      <c r="D22" s="18">
        <f t="shared" si="1"/>
        <v>15.621580895264778</v>
      </c>
      <c r="E22" s="18">
        <f t="shared" si="2"/>
        <v>15.229422805738301</v>
      </c>
      <c r="F22" s="18">
        <f t="shared" si="3"/>
        <v>15.621580895264776</v>
      </c>
      <c r="G22" s="18">
        <f t="shared" si="4"/>
        <v>15.621580895264778</v>
      </c>
      <c r="H22" s="3"/>
    </row>
    <row r="23" spans="1:8" ht="15" hidden="1" x14ac:dyDescent="0.25">
      <c r="A23" s="16">
        <v>19</v>
      </c>
      <c r="B23" s="17">
        <v>12.2</v>
      </c>
      <c r="C23" s="18">
        <f t="shared" si="0"/>
        <v>15.229422805738299</v>
      </c>
      <c r="D23" s="18">
        <f t="shared" si="1"/>
        <v>15.229422805738301</v>
      </c>
      <c r="E23" s="18">
        <f t="shared" si="2"/>
        <v>14.926480525164472</v>
      </c>
      <c r="F23" s="18">
        <f t="shared" si="3"/>
        <v>15.229422805738299</v>
      </c>
      <c r="G23" s="18">
        <f t="shared" si="4"/>
        <v>15.229422805738301</v>
      </c>
      <c r="H23" s="3"/>
    </row>
    <row r="24" spans="1:8" ht="15" hidden="1" x14ac:dyDescent="0.25">
      <c r="A24" s="16">
        <v>20</v>
      </c>
      <c r="B24" s="17">
        <v>13.1</v>
      </c>
      <c r="C24" s="18">
        <f t="shared" si="0"/>
        <v>14.926480525164468</v>
      </c>
      <c r="D24" s="18">
        <f t="shared" si="1"/>
        <v>14.926480525164472</v>
      </c>
      <c r="E24" s="18">
        <f t="shared" si="2"/>
        <v>14.743832472648025</v>
      </c>
      <c r="F24" s="18">
        <f t="shared" si="3"/>
        <v>14.926480525164468</v>
      </c>
      <c r="G24" s="18">
        <f t="shared" si="4"/>
        <v>14.926480525164472</v>
      </c>
      <c r="H24" s="3"/>
    </row>
    <row r="25" spans="1:8" ht="15" hidden="1" x14ac:dyDescent="0.25">
      <c r="A25" s="16">
        <v>21</v>
      </c>
      <c r="B25" s="17">
        <v>13.4</v>
      </c>
      <c r="C25" s="18">
        <f t="shared" si="0"/>
        <v>14.743832472648021</v>
      </c>
      <c r="D25" s="18">
        <f t="shared" si="1"/>
        <v>14.743832472648025</v>
      </c>
      <c r="E25" s="18">
        <f t="shared" si="2"/>
        <v>14.609449225383223</v>
      </c>
      <c r="F25" s="18">
        <f t="shared" si="3"/>
        <v>14.743832472648021</v>
      </c>
      <c r="G25" s="18">
        <f t="shared" si="4"/>
        <v>14.743832472648025</v>
      </c>
      <c r="H25" s="3"/>
    </row>
    <row r="26" spans="1:8" ht="15" hidden="1" x14ac:dyDescent="0.25">
      <c r="A26" s="16">
        <v>22</v>
      </c>
      <c r="B26" s="17">
        <v>13</v>
      </c>
      <c r="C26" s="18">
        <f t="shared" si="0"/>
        <v>14.609449225383219</v>
      </c>
      <c r="D26" s="18">
        <f t="shared" si="1"/>
        <v>14.609449225383223</v>
      </c>
      <c r="E26" s="18">
        <f t="shared" si="2"/>
        <v>14.448504302844901</v>
      </c>
      <c r="F26" s="18">
        <f t="shared" si="3"/>
        <v>14.609449225383219</v>
      </c>
      <c r="G26" s="18">
        <f t="shared" si="4"/>
        <v>14.609449225383223</v>
      </c>
      <c r="H26" s="3"/>
    </row>
    <row r="27" spans="1:8" ht="15" hidden="1" x14ac:dyDescent="0.25">
      <c r="A27" s="16">
        <v>23</v>
      </c>
      <c r="B27" s="17">
        <v>12.8</v>
      </c>
      <c r="C27" s="18">
        <f t="shared" si="0"/>
        <v>14.448504302844897</v>
      </c>
      <c r="D27" s="18">
        <f t="shared" si="1"/>
        <v>14.448504302844901</v>
      </c>
      <c r="E27" s="18">
        <f t="shared" si="2"/>
        <v>14.283653872560411</v>
      </c>
      <c r="F27" s="18">
        <f t="shared" si="3"/>
        <v>14.448504302844897</v>
      </c>
      <c r="G27" s="18">
        <f t="shared" si="4"/>
        <v>14.448504302844901</v>
      </c>
      <c r="H27" s="3"/>
    </row>
    <row r="28" spans="1:8" ht="15" hidden="1" x14ac:dyDescent="0.25">
      <c r="A28" s="16">
        <v>24</v>
      </c>
      <c r="B28" s="17">
        <v>12.8</v>
      </c>
      <c r="C28" s="18">
        <f t="shared" si="0"/>
        <v>14.283653872560407</v>
      </c>
      <c r="D28" s="18">
        <f t="shared" si="1"/>
        <v>14.283653872560411</v>
      </c>
      <c r="E28" s="18">
        <f t="shared" si="2"/>
        <v>14.135288485304372</v>
      </c>
      <c r="F28" s="18">
        <f t="shared" si="3"/>
        <v>14.283653872560407</v>
      </c>
      <c r="G28" s="18">
        <f t="shared" si="4"/>
        <v>14.283653872560411</v>
      </c>
      <c r="H28" s="3"/>
    </row>
    <row r="29" spans="1:8" ht="15" hidden="1" x14ac:dyDescent="0.25">
      <c r="A29" s="16">
        <v>25</v>
      </c>
      <c r="B29" s="17">
        <v>12.9</v>
      </c>
      <c r="C29" s="18">
        <f t="shared" si="0"/>
        <v>14.135288485304367</v>
      </c>
      <c r="D29" s="18">
        <f t="shared" si="1"/>
        <v>14.135288485304372</v>
      </c>
      <c r="E29" s="18">
        <f t="shared" si="2"/>
        <v>14.011759636773935</v>
      </c>
      <c r="F29" s="18">
        <f t="shared" si="3"/>
        <v>14.135288485304367</v>
      </c>
      <c r="G29" s="18">
        <f t="shared" si="4"/>
        <v>14.135288485304372</v>
      </c>
      <c r="H29" s="3"/>
    </row>
    <row r="30" spans="1:8" ht="15" hidden="1" x14ac:dyDescent="0.25">
      <c r="A30" s="16">
        <v>26</v>
      </c>
      <c r="B30" s="17">
        <v>13.3</v>
      </c>
      <c r="C30" s="18">
        <f t="shared" si="0"/>
        <v>14.011759636773929</v>
      </c>
      <c r="D30" s="18">
        <f t="shared" si="1"/>
        <v>14.011759636773935</v>
      </c>
      <c r="E30" s="18">
        <f t="shared" si="2"/>
        <v>13.940583673096542</v>
      </c>
      <c r="F30" s="18">
        <f t="shared" si="3"/>
        <v>14.011759636773929</v>
      </c>
      <c r="G30" s="18">
        <f t="shared" si="4"/>
        <v>14.011759636773935</v>
      </c>
      <c r="H30" s="3"/>
    </row>
    <row r="31" spans="1:8" ht="15" hidden="1" x14ac:dyDescent="0.25">
      <c r="A31" s="16">
        <v>27</v>
      </c>
      <c r="B31" s="17">
        <v>13.3</v>
      </c>
      <c r="C31" s="18">
        <f t="shared" si="0"/>
        <v>13.940583673096537</v>
      </c>
      <c r="D31" s="18">
        <f t="shared" si="1"/>
        <v>13.940583673096542</v>
      </c>
      <c r="E31" s="18">
        <f t="shared" si="2"/>
        <v>13.876525305786888</v>
      </c>
      <c r="F31" s="18">
        <f t="shared" si="3"/>
        <v>13.940583673096537</v>
      </c>
      <c r="G31" s="18">
        <f t="shared" si="4"/>
        <v>13.940583673096542</v>
      </c>
      <c r="H31" s="3"/>
    </row>
    <row r="32" spans="1:8" ht="15" hidden="1" x14ac:dyDescent="0.25">
      <c r="A32" s="16">
        <v>28</v>
      </c>
      <c r="B32" s="17">
        <v>13.7</v>
      </c>
      <c r="C32" s="18">
        <f t="shared" si="0"/>
        <v>13.876525305786883</v>
      </c>
      <c r="D32" s="18">
        <f t="shared" si="1"/>
        <v>13.876525305786888</v>
      </c>
      <c r="E32" s="18">
        <f t="shared" si="2"/>
        <v>13.858872775208201</v>
      </c>
      <c r="F32" s="18">
        <f t="shared" si="3"/>
        <v>13.876525305786883</v>
      </c>
      <c r="G32" s="18">
        <f t="shared" si="4"/>
        <v>13.876525305786888</v>
      </c>
      <c r="H32" s="3"/>
    </row>
    <row r="33" spans="1:8" ht="15" hidden="1" x14ac:dyDescent="0.25">
      <c r="A33" s="16">
        <v>29</v>
      </c>
      <c r="B33" s="17">
        <v>13.8</v>
      </c>
      <c r="C33" s="18">
        <f t="shared" si="0"/>
        <v>13.858872775208194</v>
      </c>
      <c r="D33" s="18">
        <f t="shared" si="1"/>
        <v>13.858872775208201</v>
      </c>
      <c r="E33" s="18">
        <f t="shared" si="2"/>
        <v>13.852985497687383</v>
      </c>
      <c r="F33" s="18">
        <f t="shared" si="3"/>
        <v>13.858872775208194</v>
      </c>
      <c r="G33" s="18">
        <f t="shared" si="4"/>
        <v>13.858872775208201</v>
      </c>
      <c r="H33" s="3"/>
    </row>
    <row r="34" spans="1:8" ht="15" hidden="1" x14ac:dyDescent="0.25">
      <c r="A34" s="16">
        <v>30</v>
      </c>
      <c r="B34" s="17">
        <v>13.6</v>
      </c>
      <c r="C34" s="18">
        <f t="shared" si="0"/>
        <v>13.852985497687374</v>
      </c>
      <c r="D34" s="18">
        <f t="shared" si="1"/>
        <v>13.852985497687383</v>
      </c>
      <c r="E34" s="21">
        <f t="shared" si="2"/>
        <v>13.827686947918645</v>
      </c>
      <c r="F34" s="18">
        <f t="shared" si="3"/>
        <v>13.852985497687374</v>
      </c>
      <c r="G34" s="18">
        <f t="shared" si="4"/>
        <v>13.852985497687383</v>
      </c>
      <c r="H34" s="3"/>
    </row>
    <row r="35" spans="1:8" ht="15" hidden="1" x14ac:dyDescent="0.25">
      <c r="A35" s="16">
        <v>31</v>
      </c>
      <c r="B35" s="17">
        <v>13.9</v>
      </c>
      <c r="C35" s="21">
        <f t="shared" si="0"/>
        <v>13.827686947918636</v>
      </c>
      <c r="D35" s="21">
        <f t="shared" si="1"/>
        <v>13.827686947918645</v>
      </c>
      <c r="E35" s="21">
        <f t="shared" si="2"/>
        <v>13.834918253126782</v>
      </c>
      <c r="F35" s="21">
        <f t="shared" si="3"/>
        <v>13.827686947918636</v>
      </c>
      <c r="G35" s="21">
        <f t="shared" si="4"/>
        <v>13.827686947918645</v>
      </c>
    </row>
    <row r="36" spans="1:8" ht="14.45" hidden="1" customHeight="1" x14ac:dyDescent="0.25">
      <c r="A36" s="16">
        <v>32</v>
      </c>
      <c r="B36" s="17">
        <v>13.8</v>
      </c>
      <c r="C36" s="21">
        <f t="shared" si="0"/>
        <v>13.834918253126773</v>
      </c>
      <c r="D36" s="21">
        <f t="shared" si="1"/>
        <v>13.834918253126782</v>
      </c>
      <c r="E36" s="21">
        <f t="shared" si="2"/>
        <v>13.831426427814105</v>
      </c>
      <c r="F36" s="21">
        <f t="shared" si="3"/>
        <v>13.834918253126773</v>
      </c>
      <c r="G36" s="21">
        <f t="shared" si="4"/>
        <v>13.834918253126782</v>
      </c>
    </row>
    <row r="37" spans="1:8" ht="14.45" hidden="1" customHeight="1" x14ac:dyDescent="0.25">
      <c r="A37" s="16">
        <v>33</v>
      </c>
      <c r="B37" s="17">
        <v>13.6</v>
      </c>
      <c r="C37" s="21">
        <f t="shared" si="0"/>
        <v>13.831426427814096</v>
      </c>
      <c r="D37" s="21">
        <f t="shared" si="1"/>
        <v>13.831426427814105</v>
      </c>
      <c r="E37" s="21">
        <f t="shared" si="2"/>
        <v>13.808283785032694</v>
      </c>
      <c r="F37" s="21">
        <f t="shared" si="3"/>
        <v>13.831426427814096</v>
      </c>
      <c r="G37" s="21">
        <f t="shared" si="4"/>
        <v>13.831426427814105</v>
      </c>
    </row>
    <row r="38" spans="1:8" ht="14.45" hidden="1" customHeight="1" x14ac:dyDescent="0.25">
      <c r="A38" s="16">
        <v>34</v>
      </c>
      <c r="B38" s="17">
        <v>13.2</v>
      </c>
      <c r="C38" s="21">
        <f t="shared" ref="C38:C61" si="5">C37+$B$3*(B37-C37)</f>
        <v>13.808283785032685</v>
      </c>
      <c r="D38" s="21">
        <f t="shared" ref="D38:D61" si="6">$B$3*B37+(1-$B$3)*D37</f>
        <v>13.808283785032694</v>
      </c>
      <c r="E38" s="21">
        <f t="shared" ref="E38:E60" si="7">$B$3*B38+(1-$B$3)*E37</f>
        <v>13.747455406529426</v>
      </c>
      <c r="F38" s="21">
        <f t="shared" ref="F38:F61" si="8">F37+$B$3*(B37-F37)</f>
        <v>13.808283785032685</v>
      </c>
      <c r="G38" s="21">
        <f t="shared" si="4"/>
        <v>13.808283785032694</v>
      </c>
    </row>
    <row r="39" spans="1:8" ht="14.45" hidden="1" customHeight="1" x14ac:dyDescent="0.25">
      <c r="A39" s="16">
        <v>35</v>
      </c>
      <c r="B39" s="17">
        <v>13</v>
      </c>
      <c r="C39" s="21">
        <f t="shared" si="5"/>
        <v>13.747455406529417</v>
      </c>
      <c r="D39" s="21">
        <f t="shared" si="6"/>
        <v>13.747455406529426</v>
      </c>
      <c r="E39" s="21">
        <f t="shared" si="7"/>
        <v>13.672709865876485</v>
      </c>
      <c r="F39" s="21">
        <f t="shared" si="8"/>
        <v>13.747455406529417</v>
      </c>
      <c r="G39" s="21">
        <f t="shared" ref="G39:G61" si="9">0.1*B38+0.9*G38</f>
        <v>13.747455406529426</v>
      </c>
    </row>
    <row r="40" spans="1:8" ht="14.45" hidden="1" customHeight="1" x14ac:dyDescent="0.25">
      <c r="A40" s="16">
        <v>36</v>
      </c>
      <c r="B40" s="17">
        <v>12.6</v>
      </c>
      <c r="C40" s="21">
        <f t="shared" si="5"/>
        <v>13.672709865876476</v>
      </c>
      <c r="D40" s="21">
        <f t="shared" si="6"/>
        <v>13.672709865876485</v>
      </c>
      <c r="E40" s="21">
        <f t="shared" si="7"/>
        <v>13.565438879288836</v>
      </c>
      <c r="F40" s="21">
        <f t="shared" si="8"/>
        <v>13.672709865876476</v>
      </c>
      <c r="G40" s="21">
        <f t="shared" si="9"/>
        <v>13.672709865876485</v>
      </c>
    </row>
    <row r="41" spans="1:8" ht="14.45" hidden="1" customHeight="1" x14ac:dyDescent="0.25">
      <c r="A41" s="16">
        <v>37</v>
      </c>
      <c r="B41" s="17">
        <v>12.6</v>
      </c>
      <c r="C41" s="21">
        <f t="shared" si="5"/>
        <v>13.565438879288829</v>
      </c>
      <c r="D41" s="21">
        <f t="shared" si="6"/>
        <v>13.565438879288836</v>
      </c>
      <c r="E41" s="21">
        <f t="shared" si="7"/>
        <v>13.468894991359953</v>
      </c>
      <c r="F41" s="21">
        <f t="shared" si="8"/>
        <v>13.565438879288829</v>
      </c>
      <c r="G41" s="21">
        <f t="shared" si="9"/>
        <v>13.565438879288836</v>
      </c>
    </row>
    <row r="42" spans="1:8" ht="14.45" hidden="1" customHeight="1" x14ac:dyDescent="0.25">
      <c r="A42" s="16">
        <v>38</v>
      </c>
      <c r="B42" s="17">
        <v>12.5</v>
      </c>
      <c r="C42" s="21">
        <f t="shared" si="5"/>
        <v>13.468894991359946</v>
      </c>
      <c r="D42" s="21">
        <f t="shared" si="6"/>
        <v>13.468894991359953</v>
      </c>
      <c r="E42" s="21">
        <f t="shared" si="7"/>
        <v>13.372005492223957</v>
      </c>
      <c r="F42" s="21">
        <f t="shared" si="8"/>
        <v>13.468894991359946</v>
      </c>
      <c r="G42" s="21">
        <f t="shared" si="9"/>
        <v>13.468894991359953</v>
      </c>
    </row>
    <row r="43" spans="1:8" ht="14.45" hidden="1" customHeight="1" x14ac:dyDescent="0.25">
      <c r="A43" s="16">
        <v>39</v>
      </c>
      <c r="B43" s="17">
        <v>12.3</v>
      </c>
      <c r="C43" s="21">
        <f t="shared" si="5"/>
        <v>13.372005492223952</v>
      </c>
      <c r="D43" s="21">
        <f t="shared" si="6"/>
        <v>13.372005492223957</v>
      </c>
      <c r="E43" s="21">
        <f t="shared" si="7"/>
        <v>13.264804943001563</v>
      </c>
      <c r="F43" s="21">
        <f t="shared" si="8"/>
        <v>13.372005492223952</v>
      </c>
      <c r="G43" s="21">
        <f t="shared" si="9"/>
        <v>13.372005492223957</v>
      </c>
    </row>
    <row r="44" spans="1:8" ht="14.45" hidden="1" customHeight="1" x14ac:dyDescent="0.25">
      <c r="A44" s="16">
        <v>40</v>
      </c>
      <c r="B44" s="17">
        <v>11.9</v>
      </c>
      <c r="C44" s="21">
        <f t="shared" si="5"/>
        <v>13.264804943001558</v>
      </c>
      <c r="D44" s="21">
        <f t="shared" si="6"/>
        <v>13.264804943001563</v>
      </c>
      <c r="E44" s="21">
        <f t="shared" si="7"/>
        <v>13.128324448701406</v>
      </c>
      <c r="F44" s="21">
        <f t="shared" si="8"/>
        <v>13.264804943001558</v>
      </c>
      <c r="G44" s="21">
        <f t="shared" si="9"/>
        <v>13.264804943001563</v>
      </c>
    </row>
    <row r="45" spans="1:8" ht="14.45" hidden="1" customHeight="1" x14ac:dyDescent="0.25">
      <c r="A45" s="16">
        <v>41</v>
      </c>
      <c r="B45" s="17">
        <v>11.5</v>
      </c>
      <c r="C45" s="21">
        <f t="shared" si="5"/>
        <v>13.128324448701402</v>
      </c>
      <c r="D45" s="21">
        <f t="shared" si="6"/>
        <v>13.128324448701406</v>
      </c>
      <c r="E45" s="21">
        <f t="shared" si="7"/>
        <v>12.965492003831265</v>
      </c>
      <c r="F45" s="21">
        <f t="shared" si="8"/>
        <v>13.128324448701402</v>
      </c>
      <c r="G45" s="21">
        <f t="shared" si="9"/>
        <v>13.128324448701406</v>
      </c>
    </row>
    <row r="46" spans="1:8" ht="14.45" hidden="1" customHeight="1" x14ac:dyDescent="0.25">
      <c r="A46" s="16">
        <v>42</v>
      </c>
      <c r="B46" s="17">
        <v>11.3</v>
      </c>
      <c r="C46" s="21">
        <f t="shared" si="5"/>
        <v>12.965492003831262</v>
      </c>
      <c r="D46" s="21">
        <f t="shared" si="6"/>
        <v>12.965492003831265</v>
      </c>
      <c r="E46" s="21">
        <f t="shared" si="7"/>
        <v>12.79894280344814</v>
      </c>
      <c r="F46" s="21">
        <f t="shared" si="8"/>
        <v>12.965492003831262</v>
      </c>
      <c r="G46" s="21">
        <f t="shared" si="9"/>
        <v>12.965492003831265</v>
      </c>
    </row>
    <row r="47" spans="1:8" ht="14.45" hidden="1" customHeight="1" x14ac:dyDescent="0.25">
      <c r="A47" s="16">
        <v>43</v>
      </c>
      <c r="B47" s="17">
        <v>11.3</v>
      </c>
      <c r="C47" s="21">
        <f t="shared" si="5"/>
        <v>12.798942803448135</v>
      </c>
      <c r="D47" s="21">
        <f t="shared" si="6"/>
        <v>12.79894280344814</v>
      </c>
      <c r="E47" s="21">
        <f t="shared" si="7"/>
        <v>12.649048523103327</v>
      </c>
      <c r="F47" s="21">
        <f t="shared" si="8"/>
        <v>12.798942803448135</v>
      </c>
      <c r="G47" s="21">
        <f t="shared" si="9"/>
        <v>12.79894280344814</v>
      </c>
    </row>
    <row r="48" spans="1:8" ht="14.45" hidden="1" customHeight="1" x14ac:dyDescent="0.25">
      <c r="A48" s="16">
        <v>44</v>
      </c>
      <c r="B48" s="17">
        <v>11.7</v>
      </c>
      <c r="C48" s="21">
        <f t="shared" si="5"/>
        <v>12.649048523103321</v>
      </c>
      <c r="D48" s="21">
        <f t="shared" si="6"/>
        <v>12.649048523103327</v>
      </c>
      <c r="E48" s="21">
        <f t="shared" si="7"/>
        <v>12.554143670792994</v>
      </c>
      <c r="F48" s="21">
        <f t="shared" si="8"/>
        <v>12.649048523103321</v>
      </c>
      <c r="G48" s="21">
        <f t="shared" si="9"/>
        <v>12.649048523103327</v>
      </c>
    </row>
    <row r="49" spans="1:7" ht="14.45" hidden="1" customHeight="1" x14ac:dyDescent="0.25">
      <c r="A49" s="16">
        <v>45</v>
      </c>
      <c r="B49" s="17">
        <v>11.9</v>
      </c>
      <c r="C49" s="21">
        <f t="shared" si="5"/>
        <v>12.554143670792989</v>
      </c>
      <c r="D49" s="21">
        <f t="shared" si="6"/>
        <v>12.554143670792994</v>
      </c>
      <c r="E49" s="21">
        <f t="shared" si="7"/>
        <v>12.488729303713695</v>
      </c>
      <c r="F49" s="21">
        <f t="shared" si="8"/>
        <v>12.554143670792989</v>
      </c>
      <c r="G49" s="21">
        <f t="shared" si="9"/>
        <v>12.554143670792994</v>
      </c>
    </row>
    <row r="50" spans="1:7" ht="14.45" hidden="1" customHeight="1" x14ac:dyDescent="0.25">
      <c r="A50" s="16">
        <v>46</v>
      </c>
      <c r="B50" s="17">
        <v>12</v>
      </c>
      <c r="C50" s="21">
        <f t="shared" si="5"/>
        <v>12.48872930371369</v>
      </c>
      <c r="D50" s="21">
        <f t="shared" si="6"/>
        <v>12.488729303713695</v>
      </c>
      <c r="E50" s="21">
        <f t="shared" si="7"/>
        <v>12.439856373342327</v>
      </c>
      <c r="F50" s="21">
        <f t="shared" si="8"/>
        <v>12.48872930371369</v>
      </c>
      <c r="G50" s="21">
        <f t="shared" si="9"/>
        <v>12.488729303713695</v>
      </c>
    </row>
    <row r="51" spans="1:7" ht="14.45" hidden="1" customHeight="1" x14ac:dyDescent="0.25">
      <c r="A51" s="16">
        <v>47</v>
      </c>
      <c r="B51" s="17">
        <v>12.3</v>
      </c>
      <c r="C51" s="21">
        <f t="shared" si="5"/>
        <v>12.439856373342321</v>
      </c>
      <c r="D51" s="21">
        <f t="shared" si="6"/>
        <v>12.439856373342327</v>
      </c>
      <c r="E51" s="21">
        <f t="shared" si="7"/>
        <v>12.425870736008095</v>
      </c>
      <c r="F51" s="21">
        <f t="shared" si="8"/>
        <v>12.439856373342321</v>
      </c>
      <c r="G51" s="21">
        <f t="shared" si="9"/>
        <v>12.439856373342327</v>
      </c>
    </row>
    <row r="52" spans="1:7" ht="14.45" hidden="1" customHeight="1" x14ac:dyDescent="0.25">
      <c r="A52" s="16">
        <v>48</v>
      </c>
      <c r="B52" s="17">
        <v>12.6</v>
      </c>
      <c r="C52" s="21">
        <f t="shared" si="5"/>
        <v>12.42587073600809</v>
      </c>
      <c r="D52" s="21">
        <f t="shared" si="6"/>
        <v>12.425870736008095</v>
      </c>
      <c r="E52" s="21">
        <f t="shared" si="7"/>
        <v>12.443283662407286</v>
      </c>
      <c r="F52" s="21">
        <f t="shared" si="8"/>
        <v>12.42587073600809</v>
      </c>
      <c r="G52" s="21">
        <f t="shared" si="9"/>
        <v>12.425870736008095</v>
      </c>
    </row>
    <row r="53" spans="1:7" ht="14.45" hidden="1" customHeight="1" x14ac:dyDescent="0.25">
      <c r="A53" s="16">
        <v>49</v>
      </c>
      <c r="B53" s="17">
        <v>12.9</v>
      </c>
      <c r="C53" s="21">
        <f t="shared" si="5"/>
        <v>12.44328366240728</v>
      </c>
      <c r="D53" s="21">
        <f t="shared" si="6"/>
        <v>12.443283662407286</v>
      </c>
      <c r="E53" s="21">
        <f t="shared" si="7"/>
        <v>12.488955296166559</v>
      </c>
      <c r="F53" s="21">
        <f t="shared" si="8"/>
        <v>12.44328366240728</v>
      </c>
      <c r="G53" s="21">
        <f t="shared" si="9"/>
        <v>12.443283662407286</v>
      </c>
    </row>
    <row r="54" spans="1:7" ht="14.45" hidden="1" customHeight="1" x14ac:dyDescent="0.25">
      <c r="A54" s="16">
        <v>50</v>
      </c>
      <c r="B54" s="17">
        <v>12.7</v>
      </c>
      <c r="C54" s="21">
        <f t="shared" si="5"/>
        <v>12.488955296166552</v>
      </c>
      <c r="D54" s="21">
        <f t="shared" si="6"/>
        <v>12.488955296166559</v>
      </c>
      <c r="E54" s="21">
        <f t="shared" si="7"/>
        <v>12.510059766549903</v>
      </c>
      <c r="F54" s="21">
        <f t="shared" si="8"/>
        <v>12.488955296166552</v>
      </c>
      <c r="G54" s="21">
        <f t="shared" si="9"/>
        <v>12.488955296166559</v>
      </c>
    </row>
    <row r="55" spans="1:7" ht="14.45" hidden="1" customHeight="1" x14ac:dyDescent="0.25">
      <c r="A55" s="16">
        <v>51</v>
      </c>
      <c r="B55" s="17">
        <v>12.9</v>
      </c>
      <c r="C55" s="21">
        <f t="shared" si="5"/>
        <v>12.510059766549896</v>
      </c>
      <c r="D55" s="21">
        <f t="shared" si="6"/>
        <v>12.510059766549903</v>
      </c>
      <c r="E55" s="21">
        <f t="shared" si="7"/>
        <v>12.549053789894913</v>
      </c>
      <c r="F55" s="21">
        <f t="shared" si="8"/>
        <v>12.510059766549896</v>
      </c>
      <c r="G55" s="21">
        <f t="shared" si="9"/>
        <v>12.510059766549903</v>
      </c>
    </row>
    <row r="56" spans="1:7" ht="14.45" customHeight="1" x14ac:dyDescent="0.25">
      <c r="A56" s="16">
        <v>52</v>
      </c>
      <c r="B56" s="17">
        <v>12.8</v>
      </c>
      <c r="C56" s="21">
        <f t="shared" si="5"/>
        <v>12.549053789894906</v>
      </c>
      <c r="D56" s="21">
        <f t="shared" si="6"/>
        <v>12.549053789894913</v>
      </c>
      <c r="E56" s="21">
        <f t="shared" si="7"/>
        <v>12.574148410905423</v>
      </c>
      <c r="F56" s="21">
        <f t="shared" si="8"/>
        <v>12.549053789894906</v>
      </c>
      <c r="G56" s="21">
        <f t="shared" si="9"/>
        <v>12.549053789894913</v>
      </c>
    </row>
    <row r="57" spans="1:7" ht="14.45" customHeight="1" x14ac:dyDescent="0.25">
      <c r="A57" s="16">
        <v>53</v>
      </c>
      <c r="B57" s="17">
        <v>12.8</v>
      </c>
      <c r="C57" s="21">
        <f t="shared" si="5"/>
        <v>12.574148410905416</v>
      </c>
      <c r="D57" s="21">
        <f t="shared" si="6"/>
        <v>12.574148410905423</v>
      </c>
      <c r="E57" s="21">
        <f t="shared" si="7"/>
        <v>12.59673356981488</v>
      </c>
      <c r="F57" s="21">
        <f t="shared" si="8"/>
        <v>12.574148410905416</v>
      </c>
      <c r="G57" s="21">
        <f t="shared" si="9"/>
        <v>12.574148410905423</v>
      </c>
    </row>
    <row r="58" spans="1:7" ht="14.45" customHeight="1" x14ac:dyDescent="0.25">
      <c r="A58" s="16">
        <v>54</v>
      </c>
      <c r="B58" s="17">
        <v>12.1</v>
      </c>
      <c r="C58" s="21">
        <f t="shared" si="5"/>
        <v>12.596733569814875</v>
      </c>
      <c r="D58" s="21">
        <f t="shared" si="6"/>
        <v>12.59673356981488</v>
      </c>
      <c r="E58" s="21">
        <f t="shared" si="7"/>
        <v>12.547060212833394</v>
      </c>
      <c r="F58" s="21">
        <f t="shared" si="8"/>
        <v>12.596733569814875</v>
      </c>
      <c r="G58" s="21">
        <f t="shared" si="9"/>
        <v>12.59673356981488</v>
      </c>
    </row>
    <row r="59" spans="1:7" ht="14.45" customHeight="1" x14ac:dyDescent="0.25">
      <c r="A59" s="16">
        <v>55</v>
      </c>
      <c r="B59" s="17">
        <v>12</v>
      </c>
      <c r="C59" s="21">
        <f t="shared" si="5"/>
        <v>12.547060212833387</v>
      </c>
      <c r="D59" s="21">
        <f t="shared" si="6"/>
        <v>12.547060212833394</v>
      </c>
      <c r="E59" s="21">
        <f t="shared" si="7"/>
        <v>12.492354191550056</v>
      </c>
      <c r="F59" s="21">
        <f t="shared" si="8"/>
        <v>12.547060212833387</v>
      </c>
      <c r="G59" s="21">
        <f t="shared" si="9"/>
        <v>12.547060212833394</v>
      </c>
    </row>
    <row r="60" spans="1:7" ht="14.45" customHeight="1" x14ac:dyDescent="0.25">
      <c r="A60" s="16">
        <v>56</v>
      </c>
      <c r="B60" s="17">
        <v>11.9</v>
      </c>
      <c r="C60" s="21">
        <f t="shared" si="5"/>
        <v>12.492354191550048</v>
      </c>
      <c r="D60" s="21">
        <f t="shared" si="6"/>
        <v>12.492354191550056</v>
      </c>
      <c r="E60" s="21">
        <f t="shared" si="7"/>
        <v>12.433118772395051</v>
      </c>
      <c r="F60" s="21">
        <f t="shared" si="8"/>
        <v>12.492354191550048</v>
      </c>
      <c r="G60" s="21">
        <f t="shared" si="9"/>
        <v>12.492354191550056</v>
      </c>
    </row>
    <row r="61" spans="1:7" ht="14.45" customHeight="1" x14ac:dyDescent="0.25">
      <c r="A61" s="22"/>
      <c r="B61" s="22"/>
      <c r="C61" s="21">
        <f t="shared" si="5"/>
        <v>12.433118772395042</v>
      </c>
      <c r="D61" s="21">
        <f t="shared" si="6"/>
        <v>12.433118772395051</v>
      </c>
      <c r="E61" s="21"/>
      <c r="F61" s="21">
        <f t="shared" si="8"/>
        <v>12.433118772395042</v>
      </c>
      <c r="G61" s="21">
        <f t="shared" si="9"/>
        <v>12.433118772395051</v>
      </c>
    </row>
    <row r="62" spans="1:7" ht="14.45" customHeight="1" x14ac:dyDescent="0.25">
      <c r="G62" s="2"/>
    </row>
  </sheetData>
  <printOptions headings="1" gridLines="1"/>
  <pageMargins left="0.70866141732283472" right="0.70866141732283472" top="0.74803149606299213" bottom="0.74803149606299213" header="0.31496062992125984" footer="0.31496062992125984"/>
  <pageSetup scale="53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4</xdr:col>
                <xdr:colOff>209550</xdr:colOff>
                <xdr:row>1</xdr:row>
                <xdr:rowOff>95250</xdr:rowOff>
              </from>
              <to>
                <xdr:col>4</xdr:col>
                <xdr:colOff>1428750</xdr:colOff>
                <xdr:row>1</xdr:row>
                <xdr:rowOff>342900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3</xdr:col>
                <xdr:colOff>200025</xdr:colOff>
                <xdr:row>1</xdr:row>
                <xdr:rowOff>95250</xdr:rowOff>
              </from>
              <to>
                <xdr:col>3</xdr:col>
                <xdr:colOff>1962150</xdr:colOff>
                <xdr:row>1</xdr:row>
                <xdr:rowOff>304800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r:id="rId9">
            <anchor moveWithCells="1" sizeWithCells="1">
              <from>
                <xdr:col>5</xdr:col>
                <xdr:colOff>409575</xdr:colOff>
                <xdr:row>1</xdr:row>
                <xdr:rowOff>47625</xdr:rowOff>
              </from>
              <to>
                <xdr:col>5</xdr:col>
                <xdr:colOff>1314450</xdr:colOff>
                <xdr:row>1</xdr:row>
                <xdr:rowOff>333375</xdr:rowOff>
              </to>
            </anchor>
          </objectPr>
        </oleObject>
      </mc:Choice>
      <mc:Fallback>
        <oleObject progId="Equation.3" shapeId="1027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5E2E-4CD3-41C1-B6CB-824519E9FCD6}">
  <sheetPr>
    <pageSetUpPr fitToPage="1"/>
  </sheetPr>
  <dimension ref="A1:H69"/>
  <sheetViews>
    <sheetView workbookViewId="0">
      <selection activeCell="M72" sqref="M72"/>
    </sheetView>
  </sheetViews>
  <sheetFormatPr defaultColWidth="9.140625" defaultRowHeight="15" x14ac:dyDescent="0.25"/>
  <cols>
    <col min="1" max="1" width="10.7109375" style="3" customWidth="1"/>
    <col min="2" max="4" width="8.28515625" style="11" customWidth="1"/>
    <col min="5" max="7" width="8.28515625" style="3" customWidth="1"/>
    <col min="8" max="8" width="13.28515625" style="3" customWidth="1"/>
    <col min="9" max="16384" width="9.140625" style="3"/>
  </cols>
  <sheetData>
    <row r="1" spans="1:8" x14ac:dyDescent="0.25">
      <c r="A1" s="3" t="s">
        <v>20</v>
      </c>
      <c r="B1" s="15"/>
      <c r="C1" s="14" t="s">
        <v>18</v>
      </c>
      <c r="G1" s="31">
        <f>SUMXMY2(C5:C59,H5:H59)/COUNT(C5:C59)</f>
        <v>0.38652134483946204</v>
      </c>
      <c r="H1" s="32" t="s">
        <v>17</v>
      </c>
    </row>
    <row r="2" spans="1:8" x14ac:dyDescent="0.25">
      <c r="B2" s="15"/>
      <c r="C2" s="14"/>
      <c r="G2" s="29">
        <v>0.3</v>
      </c>
      <c r="H2" s="32" t="s">
        <v>16</v>
      </c>
    </row>
    <row r="3" spans="1:8" x14ac:dyDescent="0.25">
      <c r="A3" s="30" t="s">
        <v>15</v>
      </c>
      <c r="B3" s="30" t="s">
        <v>2</v>
      </c>
      <c r="C3" s="30" t="s">
        <v>1</v>
      </c>
      <c r="D3" s="30" t="s">
        <v>14</v>
      </c>
      <c r="E3" s="30" t="s">
        <v>13</v>
      </c>
      <c r="F3" s="30" t="s">
        <v>12</v>
      </c>
      <c r="G3" s="30" t="s">
        <v>11</v>
      </c>
      <c r="H3" s="30" t="s">
        <v>10</v>
      </c>
    </row>
    <row r="4" spans="1:8" x14ac:dyDescent="0.25">
      <c r="A4" s="26">
        <v>1960</v>
      </c>
      <c r="B4" s="26">
        <v>1</v>
      </c>
      <c r="C4" s="17">
        <v>17.5</v>
      </c>
      <c r="D4" s="27">
        <f>C4</f>
        <v>17.5</v>
      </c>
      <c r="E4" s="27">
        <f>C4</f>
        <v>17.5</v>
      </c>
      <c r="F4" s="27">
        <f t="shared" ref="F4:F35" si="0">2*D4-E4</f>
        <v>17.5</v>
      </c>
      <c r="G4" s="27">
        <f t="shared" ref="G4:G35" si="1">($G$2/(1-$G$2))*(D4-E4)</f>
        <v>0</v>
      </c>
      <c r="H4" s="27"/>
    </row>
    <row r="5" spans="1:8" x14ac:dyDescent="0.25">
      <c r="A5" s="26">
        <v>1961</v>
      </c>
      <c r="B5" s="26">
        <v>2</v>
      </c>
      <c r="C5" s="17">
        <v>17.899999999999999</v>
      </c>
      <c r="D5" s="28">
        <f t="shared" ref="D5:D36" si="2">$G$2*C5+(1-$G$2)*D4</f>
        <v>17.619999999999997</v>
      </c>
      <c r="E5" s="27">
        <f t="shared" ref="E5:E36" si="3">$G$2*D5+(1-$G$2)*E4</f>
        <v>17.535999999999998</v>
      </c>
      <c r="F5" s="27">
        <f t="shared" si="0"/>
        <v>17.703999999999997</v>
      </c>
      <c r="G5" s="27">
        <f t="shared" si="1"/>
        <v>3.5999999999999845E-2</v>
      </c>
      <c r="H5" s="27">
        <f t="shared" ref="H5:H36" si="4">F4+G4</f>
        <v>17.5</v>
      </c>
    </row>
    <row r="6" spans="1:8" x14ac:dyDescent="0.25">
      <c r="A6" s="26">
        <v>1962</v>
      </c>
      <c r="B6" s="26">
        <v>3</v>
      </c>
      <c r="C6" s="17">
        <v>18.3</v>
      </c>
      <c r="D6" s="27">
        <f t="shared" si="2"/>
        <v>17.823999999999998</v>
      </c>
      <c r="E6" s="27">
        <f t="shared" si="3"/>
        <v>17.622399999999999</v>
      </c>
      <c r="F6" s="27">
        <f t="shared" si="0"/>
        <v>18.025599999999997</v>
      </c>
      <c r="G6" s="27">
        <f t="shared" si="1"/>
        <v>8.639999999999963E-2</v>
      </c>
      <c r="H6" s="27">
        <f t="shared" si="4"/>
        <v>17.739999999999998</v>
      </c>
    </row>
    <row r="7" spans="1:8" x14ac:dyDescent="0.25">
      <c r="A7" s="26">
        <v>1963</v>
      </c>
      <c r="B7" s="26">
        <v>4</v>
      </c>
      <c r="C7" s="17">
        <v>18.5</v>
      </c>
      <c r="D7" s="27">
        <f t="shared" si="2"/>
        <v>18.026799999999998</v>
      </c>
      <c r="E7" s="27">
        <f t="shared" si="3"/>
        <v>17.743719999999996</v>
      </c>
      <c r="F7" s="27">
        <f t="shared" si="0"/>
        <v>18.30988</v>
      </c>
      <c r="G7" s="27">
        <f t="shared" si="1"/>
        <v>0.12132000000000077</v>
      </c>
      <c r="H7" s="27">
        <f t="shared" si="4"/>
        <v>18.111999999999998</v>
      </c>
    </row>
    <row r="8" spans="1:8" x14ac:dyDescent="0.25">
      <c r="A8" s="26">
        <v>1964</v>
      </c>
      <c r="B8" s="26">
        <v>5</v>
      </c>
      <c r="C8" s="17">
        <v>18.8</v>
      </c>
      <c r="D8" s="27">
        <f t="shared" si="2"/>
        <v>18.258759999999999</v>
      </c>
      <c r="E8" s="27">
        <f t="shared" si="3"/>
        <v>17.898231999999997</v>
      </c>
      <c r="F8" s="27">
        <f t="shared" si="0"/>
        <v>18.619288000000001</v>
      </c>
      <c r="G8" s="27">
        <f t="shared" si="1"/>
        <v>0.15451200000000095</v>
      </c>
      <c r="H8" s="27">
        <f t="shared" si="4"/>
        <v>18.4312</v>
      </c>
    </row>
    <row r="9" spans="1:8" x14ac:dyDescent="0.25">
      <c r="A9" s="26">
        <v>1965</v>
      </c>
      <c r="B9" s="26">
        <v>6</v>
      </c>
      <c r="C9" s="17">
        <v>18.3</v>
      </c>
      <c r="D9" s="27">
        <f t="shared" si="2"/>
        <v>18.271131999999998</v>
      </c>
      <c r="E9" s="27">
        <f t="shared" si="3"/>
        <v>18.010101999999996</v>
      </c>
      <c r="F9" s="27">
        <f t="shared" si="0"/>
        <v>18.532162</v>
      </c>
      <c r="G9" s="27">
        <f t="shared" si="1"/>
        <v>0.11187000000000072</v>
      </c>
      <c r="H9" s="27">
        <f t="shared" si="4"/>
        <v>18.773800000000001</v>
      </c>
    </row>
    <row r="10" spans="1:8" x14ac:dyDescent="0.25">
      <c r="A10" s="26">
        <v>1966</v>
      </c>
      <c r="B10" s="26">
        <v>7</v>
      </c>
      <c r="C10" s="17">
        <v>17.899999999999999</v>
      </c>
      <c r="D10" s="27">
        <f t="shared" si="2"/>
        <v>18.159792399999997</v>
      </c>
      <c r="E10" s="27">
        <f t="shared" si="3"/>
        <v>18.055009119999994</v>
      </c>
      <c r="F10" s="27">
        <f t="shared" si="0"/>
        <v>18.26457568</v>
      </c>
      <c r="G10" s="27">
        <f t="shared" si="1"/>
        <v>4.4907120000001299E-2</v>
      </c>
      <c r="H10" s="27">
        <f t="shared" si="4"/>
        <v>18.644031999999999</v>
      </c>
    </row>
    <row r="11" spans="1:8" x14ac:dyDescent="0.25">
      <c r="A11" s="26">
        <v>1967</v>
      </c>
      <c r="B11" s="26">
        <v>8</v>
      </c>
      <c r="C11" s="17">
        <v>17.5</v>
      </c>
      <c r="D11" s="27">
        <f t="shared" si="2"/>
        <v>17.961854679999995</v>
      </c>
      <c r="E11" s="27">
        <f t="shared" si="3"/>
        <v>18.027062787999995</v>
      </c>
      <c r="F11" s="27">
        <f t="shared" si="0"/>
        <v>17.896646571999995</v>
      </c>
      <c r="G11" s="27">
        <f t="shared" si="1"/>
        <v>-2.7946332000000091E-2</v>
      </c>
      <c r="H11" s="27">
        <f t="shared" si="4"/>
        <v>18.309482800000001</v>
      </c>
    </row>
    <row r="12" spans="1:8" x14ac:dyDescent="0.25">
      <c r="A12" s="26">
        <v>1968</v>
      </c>
      <c r="B12" s="26">
        <v>9</v>
      </c>
      <c r="C12" s="17">
        <v>17.2</v>
      </c>
      <c r="D12" s="27">
        <f t="shared" si="2"/>
        <v>17.733298275999996</v>
      </c>
      <c r="E12" s="27">
        <f t="shared" si="3"/>
        <v>17.938933434399992</v>
      </c>
      <c r="F12" s="27">
        <f t="shared" si="0"/>
        <v>17.5276631176</v>
      </c>
      <c r="G12" s="27">
        <f t="shared" si="1"/>
        <v>-8.8129353599998392E-2</v>
      </c>
      <c r="H12" s="27">
        <f t="shared" si="4"/>
        <v>17.868700239999995</v>
      </c>
    </row>
    <row r="13" spans="1:8" x14ac:dyDescent="0.25">
      <c r="A13" s="26">
        <v>1969</v>
      </c>
      <c r="B13" s="26">
        <v>10</v>
      </c>
      <c r="C13" s="17">
        <v>16.600000000000001</v>
      </c>
      <c r="D13" s="27">
        <f t="shared" si="2"/>
        <v>17.393308793199999</v>
      </c>
      <c r="E13" s="27">
        <f t="shared" si="3"/>
        <v>17.775246042039992</v>
      </c>
      <c r="F13" s="27">
        <f t="shared" si="0"/>
        <v>17.011371544360006</v>
      </c>
      <c r="G13" s="27">
        <f t="shared" si="1"/>
        <v>-0.16368739235999694</v>
      </c>
      <c r="H13" s="27">
        <f t="shared" si="4"/>
        <v>17.439533764</v>
      </c>
    </row>
    <row r="14" spans="1:8" x14ac:dyDescent="0.25">
      <c r="A14" s="26">
        <v>1970</v>
      </c>
      <c r="B14" s="26">
        <v>11</v>
      </c>
      <c r="C14" s="17">
        <v>16.2</v>
      </c>
      <c r="D14" s="27">
        <f t="shared" si="2"/>
        <v>17.035316155239997</v>
      </c>
      <c r="E14" s="27">
        <f t="shared" si="3"/>
        <v>17.55326707599999</v>
      </c>
      <c r="F14" s="27">
        <f t="shared" si="0"/>
        <v>16.517365234480003</v>
      </c>
      <c r="G14" s="27">
        <f t="shared" si="1"/>
        <v>-0.22197896603999723</v>
      </c>
      <c r="H14" s="27">
        <f t="shared" si="4"/>
        <v>16.84768415200001</v>
      </c>
    </row>
    <row r="15" spans="1:8" hidden="1" x14ac:dyDescent="0.25">
      <c r="A15" s="26">
        <v>1971</v>
      </c>
      <c r="B15" s="26">
        <v>12</v>
      </c>
      <c r="C15" s="17">
        <v>16.100000000000001</v>
      </c>
      <c r="D15" s="27">
        <f t="shared" si="2"/>
        <v>16.754721308667996</v>
      </c>
      <c r="E15" s="27">
        <f t="shared" si="3"/>
        <v>17.313703345800391</v>
      </c>
      <c r="F15" s="27">
        <f t="shared" si="0"/>
        <v>16.195739271535601</v>
      </c>
      <c r="G15" s="27">
        <f t="shared" si="1"/>
        <v>-0.23956373019959798</v>
      </c>
      <c r="H15" s="27">
        <f t="shared" si="4"/>
        <v>16.295386268440005</v>
      </c>
    </row>
    <row r="16" spans="1:8" hidden="1" x14ac:dyDescent="0.25">
      <c r="A16" s="26">
        <v>1972</v>
      </c>
      <c r="B16" s="26">
        <v>13</v>
      </c>
      <c r="C16" s="17">
        <v>14.9</v>
      </c>
      <c r="D16" s="27">
        <f t="shared" si="2"/>
        <v>16.198304916067595</v>
      </c>
      <c r="E16" s="27">
        <f t="shared" si="3"/>
        <v>16.97908381688055</v>
      </c>
      <c r="F16" s="27">
        <f t="shared" si="0"/>
        <v>15.417526015254641</v>
      </c>
      <c r="G16" s="27">
        <f t="shared" si="1"/>
        <v>-0.33461952891983771</v>
      </c>
      <c r="H16" s="27">
        <f t="shared" si="4"/>
        <v>15.956175541336004</v>
      </c>
    </row>
    <row r="17" spans="1:8" hidden="1" x14ac:dyDescent="0.25">
      <c r="A17" s="26">
        <v>1973</v>
      </c>
      <c r="B17" s="26">
        <v>14</v>
      </c>
      <c r="C17" s="17">
        <v>13.9</v>
      </c>
      <c r="D17" s="27">
        <f t="shared" si="2"/>
        <v>15.508813441247316</v>
      </c>
      <c r="E17" s="27">
        <f t="shared" si="3"/>
        <v>16.538002704190578</v>
      </c>
      <c r="F17" s="27">
        <f t="shared" si="0"/>
        <v>14.479624178304054</v>
      </c>
      <c r="G17" s="27">
        <f t="shared" si="1"/>
        <v>-0.44108111268996963</v>
      </c>
      <c r="H17" s="27">
        <f t="shared" si="4"/>
        <v>15.082906486334803</v>
      </c>
    </row>
    <row r="18" spans="1:8" hidden="1" x14ac:dyDescent="0.25">
      <c r="A18" s="26">
        <v>1974</v>
      </c>
      <c r="B18" s="26">
        <v>15</v>
      </c>
      <c r="C18" s="17">
        <v>13.1</v>
      </c>
      <c r="D18" s="27">
        <f t="shared" si="2"/>
        <v>14.786169408873119</v>
      </c>
      <c r="E18" s="27">
        <f t="shared" si="3"/>
        <v>16.012452715595337</v>
      </c>
      <c r="F18" s="27">
        <f t="shared" si="0"/>
        <v>13.559886102150902</v>
      </c>
      <c r="G18" s="27">
        <f t="shared" si="1"/>
        <v>-0.52554998859523627</v>
      </c>
      <c r="H18" s="27">
        <f t="shared" si="4"/>
        <v>14.038543065614084</v>
      </c>
    </row>
    <row r="19" spans="1:8" hidden="1" x14ac:dyDescent="0.25">
      <c r="A19" s="26">
        <v>1975</v>
      </c>
      <c r="B19" s="26">
        <v>16</v>
      </c>
      <c r="C19" s="17">
        <v>12.4</v>
      </c>
      <c r="D19" s="27">
        <f t="shared" si="2"/>
        <v>14.070318586211183</v>
      </c>
      <c r="E19" s="27">
        <f t="shared" si="3"/>
        <v>15.429812476780089</v>
      </c>
      <c r="F19" s="27">
        <f t="shared" si="0"/>
        <v>12.710824695642277</v>
      </c>
      <c r="G19" s="27">
        <f t="shared" si="1"/>
        <v>-0.58264023881524563</v>
      </c>
      <c r="H19" s="27">
        <f t="shared" si="4"/>
        <v>13.034336113555666</v>
      </c>
    </row>
    <row r="20" spans="1:8" hidden="1" x14ac:dyDescent="0.25">
      <c r="A20" s="26">
        <v>1976</v>
      </c>
      <c r="B20" s="26">
        <v>17</v>
      </c>
      <c r="C20" s="17">
        <v>12</v>
      </c>
      <c r="D20" s="27">
        <f t="shared" si="2"/>
        <v>13.449223010347827</v>
      </c>
      <c r="E20" s="27">
        <f t="shared" si="3"/>
        <v>14.835635636850411</v>
      </c>
      <c r="F20" s="27">
        <f t="shared" si="0"/>
        <v>12.062810383845244</v>
      </c>
      <c r="G20" s="27">
        <f t="shared" si="1"/>
        <v>-0.59417683992967851</v>
      </c>
      <c r="H20" s="27">
        <f t="shared" si="4"/>
        <v>12.128184456827031</v>
      </c>
    </row>
    <row r="21" spans="1:8" hidden="1" x14ac:dyDescent="0.25">
      <c r="A21" s="26">
        <v>1977</v>
      </c>
      <c r="B21" s="26">
        <v>18</v>
      </c>
      <c r="C21" s="17">
        <v>11.7</v>
      </c>
      <c r="D21" s="27">
        <f t="shared" si="2"/>
        <v>12.924456107243479</v>
      </c>
      <c r="E21" s="27">
        <f t="shared" si="3"/>
        <v>14.26228177796833</v>
      </c>
      <c r="F21" s="27">
        <f t="shared" si="0"/>
        <v>11.586630436518629</v>
      </c>
      <c r="G21" s="27">
        <f t="shared" si="1"/>
        <v>-0.57335385888207879</v>
      </c>
      <c r="H21" s="27">
        <f t="shared" si="4"/>
        <v>11.468633543915566</v>
      </c>
    </row>
    <row r="22" spans="1:8" hidden="1" x14ac:dyDescent="0.25">
      <c r="A22" s="26">
        <v>1978</v>
      </c>
      <c r="B22" s="26">
        <v>19</v>
      </c>
      <c r="C22" s="17">
        <v>12.2</v>
      </c>
      <c r="D22" s="27">
        <f t="shared" si="2"/>
        <v>12.707119275070434</v>
      </c>
      <c r="E22" s="27">
        <f t="shared" si="3"/>
        <v>13.79573302709896</v>
      </c>
      <c r="F22" s="27">
        <f t="shared" si="0"/>
        <v>11.618505523041909</v>
      </c>
      <c r="G22" s="27">
        <f t="shared" si="1"/>
        <v>-0.46654875086936803</v>
      </c>
      <c r="H22" s="27">
        <f t="shared" si="4"/>
        <v>11.01327657763655</v>
      </c>
    </row>
    <row r="23" spans="1:8" hidden="1" x14ac:dyDescent="0.25">
      <c r="A23" s="26">
        <v>1979</v>
      </c>
      <c r="B23" s="26">
        <v>20</v>
      </c>
      <c r="C23" s="17">
        <v>13.1</v>
      </c>
      <c r="D23" s="27">
        <f t="shared" si="2"/>
        <v>12.824983492549304</v>
      </c>
      <c r="E23" s="27">
        <f t="shared" si="3"/>
        <v>13.504508166734063</v>
      </c>
      <c r="F23" s="27">
        <f t="shared" si="0"/>
        <v>12.145458818364546</v>
      </c>
      <c r="G23" s="27">
        <f t="shared" si="1"/>
        <v>-0.29122486036489653</v>
      </c>
      <c r="H23" s="27">
        <f t="shared" si="4"/>
        <v>11.151956772172541</v>
      </c>
    </row>
    <row r="24" spans="1:8" hidden="1" x14ac:dyDescent="0.25">
      <c r="A24" s="26">
        <v>1980</v>
      </c>
      <c r="B24" s="26">
        <v>21</v>
      </c>
      <c r="C24" s="17">
        <v>13.4</v>
      </c>
      <c r="D24" s="27">
        <f t="shared" si="2"/>
        <v>12.997488444784512</v>
      </c>
      <c r="E24" s="27">
        <f t="shared" si="3"/>
        <v>13.352402250149197</v>
      </c>
      <c r="F24" s="27">
        <f t="shared" si="0"/>
        <v>12.642574639419827</v>
      </c>
      <c r="G24" s="27">
        <f t="shared" si="1"/>
        <v>-0.152105916584865</v>
      </c>
      <c r="H24" s="27">
        <f t="shared" si="4"/>
        <v>11.854233957999648</v>
      </c>
    </row>
    <row r="25" spans="1:8" hidden="1" x14ac:dyDescent="0.25">
      <c r="A25" s="26">
        <v>1981</v>
      </c>
      <c r="B25" s="26">
        <v>22</v>
      </c>
      <c r="C25" s="17">
        <v>13</v>
      </c>
      <c r="D25" s="27">
        <f t="shared" si="2"/>
        <v>12.998241911349158</v>
      </c>
      <c r="E25" s="27">
        <f t="shared" si="3"/>
        <v>13.246154148509184</v>
      </c>
      <c r="F25" s="27">
        <f t="shared" si="0"/>
        <v>12.750329674189132</v>
      </c>
      <c r="G25" s="27">
        <f t="shared" si="1"/>
        <v>-0.10624810164001124</v>
      </c>
      <c r="H25" s="27">
        <f t="shared" si="4"/>
        <v>12.490468722834962</v>
      </c>
    </row>
    <row r="26" spans="1:8" hidden="1" x14ac:dyDescent="0.25">
      <c r="A26" s="26">
        <v>1982</v>
      </c>
      <c r="B26" s="26">
        <v>23</v>
      </c>
      <c r="C26" s="17">
        <v>12.8</v>
      </c>
      <c r="D26" s="27">
        <f t="shared" si="2"/>
        <v>12.938769337944409</v>
      </c>
      <c r="E26" s="27">
        <f t="shared" si="3"/>
        <v>13.153938705339751</v>
      </c>
      <c r="F26" s="27">
        <f t="shared" si="0"/>
        <v>12.723599970549067</v>
      </c>
      <c r="G26" s="27">
        <f t="shared" si="1"/>
        <v>-9.2215443169432337E-2</v>
      </c>
      <c r="H26" s="27">
        <f t="shared" si="4"/>
        <v>12.644081572549121</v>
      </c>
    </row>
    <row r="27" spans="1:8" hidden="1" x14ac:dyDescent="0.25">
      <c r="A27" s="26">
        <v>1983</v>
      </c>
      <c r="B27" s="26">
        <v>24</v>
      </c>
      <c r="C27" s="17">
        <v>12.8</v>
      </c>
      <c r="D27" s="27">
        <f t="shared" si="2"/>
        <v>12.897138536561085</v>
      </c>
      <c r="E27" s="27">
        <f t="shared" si="3"/>
        <v>13.076898654706151</v>
      </c>
      <c r="F27" s="27">
        <f t="shared" si="0"/>
        <v>12.71737841841602</v>
      </c>
      <c r="G27" s="27">
        <f t="shared" si="1"/>
        <v>-7.704005063359938E-2</v>
      </c>
      <c r="H27" s="27">
        <f t="shared" si="4"/>
        <v>12.631384527379634</v>
      </c>
    </row>
    <row r="28" spans="1:8" hidden="1" x14ac:dyDescent="0.25">
      <c r="A28" s="26">
        <v>1984</v>
      </c>
      <c r="B28" s="26">
        <v>25</v>
      </c>
      <c r="C28" s="17">
        <v>12.9</v>
      </c>
      <c r="D28" s="27">
        <f t="shared" si="2"/>
        <v>12.897996975592758</v>
      </c>
      <c r="E28" s="27">
        <f t="shared" si="3"/>
        <v>13.023228150972132</v>
      </c>
      <c r="F28" s="27">
        <f t="shared" si="0"/>
        <v>12.772765800213383</v>
      </c>
      <c r="G28" s="27">
        <f t="shared" si="1"/>
        <v>-5.3670503734017626E-2</v>
      </c>
      <c r="H28" s="27">
        <f t="shared" si="4"/>
        <v>12.640338367782421</v>
      </c>
    </row>
    <row r="29" spans="1:8" hidden="1" x14ac:dyDescent="0.25">
      <c r="A29" s="26">
        <v>1985</v>
      </c>
      <c r="B29" s="26">
        <v>26</v>
      </c>
      <c r="C29" s="17">
        <v>13.3</v>
      </c>
      <c r="D29" s="27">
        <f t="shared" si="2"/>
        <v>13.01859788291493</v>
      </c>
      <c r="E29" s="27">
        <f t="shared" si="3"/>
        <v>13.02183907055497</v>
      </c>
      <c r="F29" s="27">
        <f t="shared" si="0"/>
        <v>13.015356695274891</v>
      </c>
      <c r="G29" s="27">
        <f t="shared" si="1"/>
        <v>-1.3890804171598097E-3</v>
      </c>
      <c r="H29" s="27">
        <f t="shared" si="4"/>
        <v>12.719095296479365</v>
      </c>
    </row>
    <row r="30" spans="1:8" hidden="1" x14ac:dyDescent="0.25">
      <c r="A30" s="26">
        <v>1986</v>
      </c>
      <c r="B30" s="26">
        <v>27</v>
      </c>
      <c r="C30" s="17">
        <v>13.3</v>
      </c>
      <c r="D30" s="27">
        <f t="shared" si="2"/>
        <v>13.10301851804045</v>
      </c>
      <c r="E30" s="27">
        <f t="shared" si="3"/>
        <v>13.046192904800613</v>
      </c>
      <c r="F30" s="27">
        <f t="shared" si="0"/>
        <v>13.159844131280288</v>
      </c>
      <c r="G30" s="27">
        <f t="shared" si="1"/>
        <v>2.4353834245644638E-2</v>
      </c>
      <c r="H30" s="27">
        <f t="shared" si="4"/>
        <v>13.01396761485773</v>
      </c>
    </row>
    <row r="31" spans="1:8" hidden="1" x14ac:dyDescent="0.25">
      <c r="A31" s="26">
        <v>1987</v>
      </c>
      <c r="B31" s="26">
        <v>28</v>
      </c>
      <c r="C31" s="17">
        <v>13.7</v>
      </c>
      <c r="D31" s="27">
        <f t="shared" si="2"/>
        <v>13.282112962628315</v>
      </c>
      <c r="E31" s="27">
        <f t="shared" si="3"/>
        <v>13.116968922148923</v>
      </c>
      <c r="F31" s="27">
        <f t="shared" si="0"/>
        <v>13.447257003107707</v>
      </c>
      <c r="G31" s="27">
        <f t="shared" si="1"/>
        <v>7.0776017348310877E-2</v>
      </c>
      <c r="H31" s="27">
        <f t="shared" si="4"/>
        <v>13.184197965525932</v>
      </c>
    </row>
    <row r="32" spans="1:8" hidden="1" x14ac:dyDescent="0.25">
      <c r="A32" s="26">
        <v>1988</v>
      </c>
      <c r="B32" s="26">
        <v>29</v>
      </c>
      <c r="C32" s="17">
        <v>13.8</v>
      </c>
      <c r="D32" s="27">
        <f t="shared" si="2"/>
        <v>13.437479073839818</v>
      </c>
      <c r="E32" s="27">
        <f t="shared" si="3"/>
        <v>13.213121967656191</v>
      </c>
      <c r="F32" s="27">
        <f t="shared" si="0"/>
        <v>13.661836180023444</v>
      </c>
      <c r="G32" s="27">
        <f t="shared" si="1"/>
        <v>9.6153045507268595E-2</v>
      </c>
      <c r="H32" s="27">
        <f t="shared" si="4"/>
        <v>13.518033020456018</v>
      </c>
    </row>
    <row r="33" spans="1:8" hidden="1" x14ac:dyDescent="0.25">
      <c r="A33" s="26">
        <v>1989</v>
      </c>
      <c r="B33" s="26">
        <v>30</v>
      </c>
      <c r="C33" s="17">
        <v>13.6</v>
      </c>
      <c r="D33" s="27">
        <f t="shared" si="2"/>
        <v>13.486235351687872</v>
      </c>
      <c r="E33" s="27">
        <f t="shared" si="3"/>
        <v>13.295055982865694</v>
      </c>
      <c r="F33" s="27">
        <f t="shared" si="0"/>
        <v>13.67741472051005</v>
      </c>
      <c r="G33" s="27">
        <f t="shared" si="1"/>
        <v>8.1934015209504912E-2</v>
      </c>
      <c r="H33" s="27">
        <f t="shared" si="4"/>
        <v>13.757989225530713</v>
      </c>
    </row>
    <row r="34" spans="1:8" hidden="1" x14ac:dyDescent="0.25">
      <c r="A34" s="26">
        <v>1990</v>
      </c>
      <c r="B34" s="26">
        <v>31</v>
      </c>
      <c r="C34" s="17">
        <v>13.9</v>
      </c>
      <c r="D34" s="27">
        <f t="shared" si="2"/>
        <v>13.61036474618151</v>
      </c>
      <c r="E34" s="27">
        <f t="shared" si="3"/>
        <v>13.389648611860437</v>
      </c>
      <c r="F34" s="27">
        <f t="shared" si="0"/>
        <v>13.831080880502583</v>
      </c>
      <c r="G34" s="27">
        <f t="shared" si="1"/>
        <v>9.4592628994745506E-2</v>
      </c>
      <c r="H34" s="27">
        <f t="shared" si="4"/>
        <v>13.759348735719556</v>
      </c>
    </row>
    <row r="35" spans="1:8" hidden="1" x14ac:dyDescent="0.25">
      <c r="A35" s="26">
        <v>1991</v>
      </c>
      <c r="B35" s="26">
        <v>32</v>
      </c>
      <c r="C35" s="17">
        <v>13.8</v>
      </c>
      <c r="D35" s="27">
        <f t="shared" si="2"/>
        <v>13.667255322327055</v>
      </c>
      <c r="E35" s="27">
        <f t="shared" si="3"/>
        <v>13.472930625000421</v>
      </c>
      <c r="F35" s="27">
        <f t="shared" si="0"/>
        <v>13.861580019653688</v>
      </c>
      <c r="G35" s="27">
        <f t="shared" si="1"/>
        <v>8.3282013139985886E-2</v>
      </c>
      <c r="H35" s="27">
        <f t="shared" si="4"/>
        <v>13.925673509497328</v>
      </c>
    </row>
    <row r="36" spans="1:8" hidden="1" x14ac:dyDescent="0.25">
      <c r="A36" s="26">
        <v>1992</v>
      </c>
      <c r="B36" s="26">
        <v>33</v>
      </c>
      <c r="C36" s="17">
        <v>13.6</v>
      </c>
      <c r="D36" s="27">
        <f t="shared" si="2"/>
        <v>13.647078725628937</v>
      </c>
      <c r="E36" s="27">
        <f t="shared" si="3"/>
        <v>13.525175055188974</v>
      </c>
      <c r="F36" s="27">
        <f t="shared" ref="F36:F59" si="5">2*D36-E36</f>
        <v>13.7689823960689</v>
      </c>
      <c r="G36" s="27">
        <f t="shared" ref="G36:G59" si="6">($G$2/(1-$G$2))*(D36-E36)</f>
        <v>5.2244430188555471E-2</v>
      </c>
      <c r="H36" s="27">
        <f t="shared" si="4"/>
        <v>13.944862032793674</v>
      </c>
    </row>
    <row r="37" spans="1:8" hidden="1" x14ac:dyDescent="0.25">
      <c r="A37" s="26">
        <v>1993</v>
      </c>
      <c r="B37" s="26">
        <v>34</v>
      </c>
      <c r="C37" s="17">
        <v>13.2</v>
      </c>
      <c r="D37" s="27">
        <f t="shared" ref="D37:D59" si="7">$G$2*C37+(1-$G$2)*D36</f>
        <v>13.512955107940254</v>
      </c>
      <c r="E37" s="27">
        <f t="shared" ref="E37:E59" si="8">$G$2*D37+(1-$G$2)*E36</f>
        <v>13.521509071014357</v>
      </c>
      <c r="F37" s="27">
        <f t="shared" si="5"/>
        <v>13.504401144866151</v>
      </c>
      <c r="G37" s="27">
        <f t="shared" si="6"/>
        <v>-3.6659841746156429E-3</v>
      </c>
      <c r="H37" s="27">
        <f t="shared" ref="H37:H59" si="9">F36+G36</f>
        <v>13.821226826257455</v>
      </c>
    </row>
    <row r="38" spans="1:8" hidden="1" x14ac:dyDescent="0.25">
      <c r="A38" s="26">
        <v>1994</v>
      </c>
      <c r="B38" s="26">
        <v>35</v>
      </c>
      <c r="C38" s="17">
        <v>13</v>
      </c>
      <c r="D38" s="27">
        <f t="shared" si="7"/>
        <v>13.359068575558178</v>
      </c>
      <c r="E38" s="27">
        <f t="shared" si="8"/>
        <v>13.472776922377502</v>
      </c>
      <c r="F38" s="27">
        <f t="shared" si="5"/>
        <v>13.245360228738853</v>
      </c>
      <c r="G38" s="27">
        <f t="shared" si="6"/>
        <v>-4.8732148636853274E-2</v>
      </c>
      <c r="H38" s="27">
        <f t="shared" si="9"/>
        <v>13.500735160691535</v>
      </c>
    </row>
    <row r="39" spans="1:8" hidden="1" x14ac:dyDescent="0.25">
      <c r="A39" s="26">
        <v>1995</v>
      </c>
      <c r="B39" s="26">
        <v>36</v>
      </c>
      <c r="C39" s="17">
        <v>12.6</v>
      </c>
      <c r="D39" s="27">
        <f t="shared" si="7"/>
        <v>13.131348002890723</v>
      </c>
      <c r="E39" s="27">
        <f t="shared" si="8"/>
        <v>13.370348246531467</v>
      </c>
      <c r="F39" s="27">
        <f t="shared" si="5"/>
        <v>12.892347759249979</v>
      </c>
      <c r="G39" s="27">
        <f t="shared" si="6"/>
        <v>-0.10242867584603312</v>
      </c>
      <c r="H39" s="27">
        <f t="shared" si="9"/>
        <v>13.196628080102</v>
      </c>
    </row>
    <row r="40" spans="1:8" hidden="1" x14ac:dyDescent="0.25">
      <c r="A40" s="26">
        <v>1996</v>
      </c>
      <c r="B40" s="26">
        <v>37</v>
      </c>
      <c r="C40" s="17">
        <v>12.6</v>
      </c>
      <c r="D40" s="27">
        <f t="shared" si="7"/>
        <v>12.971943602023504</v>
      </c>
      <c r="E40" s="27">
        <f t="shared" si="8"/>
        <v>13.250826853179078</v>
      </c>
      <c r="F40" s="27">
        <f t="shared" si="5"/>
        <v>12.693060350867931</v>
      </c>
      <c r="G40" s="27">
        <f t="shared" si="6"/>
        <v>-0.11952139335238852</v>
      </c>
      <c r="H40" s="27">
        <f t="shared" si="9"/>
        <v>12.789919083403946</v>
      </c>
    </row>
    <row r="41" spans="1:8" hidden="1" x14ac:dyDescent="0.25">
      <c r="A41" s="26">
        <v>1997</v>
      </c>
      <c r="B41" s="26">
        <v>38</v>
      </c>
      <c r="C41" s="17">
        <v>12.5</v>
      </c>
      <c r="D41" s="27">
        <f t="shared" si="7"/>
        <v>12.830360521416452</v>
      </c>
      <c r="E41" s="27">
        <f t="shared" si="8"/>
        <v>13.12468695365029</v>
      </c>
      <c r="F41" s="27">
        <f t="shared" si="5"/>
        <v>12.536034089182614</v>
      </c>
      <c r="G41" s="27">
        <f t="shared" si="6"/>
        <v>-0.12613989952878768</v>
      </c>
      <c r="H41" s="27">
        <f t="shared" si="9"/>
        <v>12.573538957515543</v>
      </c>
    </row>
    <row r="42" spans="1:8" hidden="1" x14ac:dyDescent="0.25">
      <c r="A42" s="26">
        <v>1998</v>
      </c>
      <c r="B42" s="26">
        <v>39</v>
      </c>
      <c r="C42" s="17">
        <v>12.3</v>
      </c>
      <c r="D42" s="27">
        <f t="shared" si="7"/>
        <v>12.671252364991515</v>
      </c>
      <c r="E42" s="27">
        <f t="shared" si="8"/>
        <v>12.988656577052657</v>
      </c>
      <c r="F42" s="27">
        <f t="shared" si="5"/>
        <v>12.353848152930373</v>
      </c>
      <c r="G42" s="27">
        <f t="shared" si="6"/>
        <v>-0.1360303765976322</v>
      </c>
      <c r="H42" s="27">
        <f t="shared" si="9"/>
        <v>12.409894189653826</v>
      </c>
    </row>
    <row r="43" spans="1:8" hidden="1" x14ac:dyDescent="0.25">
      <c r="A43" s="26">
        <v>1999</v>
      </c>
      <c r="B43" s="26">
        <v>40</v>
      </c>
      <c r="C43" s="17">
        <v>11.9</v>
      </c>
      <c r="D43" s="27">
        <f t="shared" si="7"/>
        <v>12.439876655494061</v>
      </c>
      <c r="E43" s="27">
        <f t="shared" si="8"/>
        <v>12.824022600585076</v>
      </c>
      <c r="F43" s="27">
        <f t="shared" si="5"/>
        <v>12.055730710403045</v>
      </c>
      <c r="G43" s="27">
        <f t="shared" si="6"/>
        <v>-0.16463397646757805</v>
      </c>
      <c r="H43" s="27">
        <f t="shared" si="9"/>
        <v>12.21781777633274</v>
      </c>
    </row>
    <row r="44" spans="1:8" hidden="1" x14ac:dyDescent="0.25">
      <c r="A44" s="26">
        <v>2000</v>
      </c>
      <c r="B44" s="26">
        <v>41</v>
      </c>
      <c r="C44" s="17">
        <v>11.5</v>
      </c>
      <c r="D44" s="27">
        <f t="shared" si="7"/>
        <v>12.157913658845841</v>
      </c>
      <c r="E44" s="27">
        <f t="shared" si="8"/>
        <v>12.624189918063305</v>
      </c>
      <c r="F44" s="27">
        <f t="shared" si="5"/>
        <v>11.691637399628377</v>
      </c>
      <c r="G44" s="27">
        <f t="shared" si="6"/>
        <v>-0.19983268252177033</v>
      </c>
      <c r="H44" s="27">
        <f t="shared" si="9"/>
        <v>11.891096733935468</v>
      </c>
    </row>
    <row r="45" spans="1:8" hidden="1" x14ac:dyDescent="0.25">
      <c r="A45" s="26">
        <v>2001</v>
      </c>
      <c r="B45" s="26">
        <v>42</v>
      </c>
      <c r="C45" s="17">
        <v>11.3</v>
      </c>
      <c r="D45" s="27">
        <f t="shared" si="7"/>
        <v>11.900539561192089</v>
      </c>
      <c r="E45" s="27">
        <f t="shared" si="8"/>
        <v>12.407094811001938</v>
      </c>
      <c r="F45" s="27">
        <f t="shared" si="5"/>
        <v>11.393984311382239</v>
      </c>
      <c r="G45" s="27">
        <f t="shared" si="6"/>
        <v>-0.2170951070613642</v>
      </c>
      <c r="H45" s="27">
        <f t="shared" si="9"/>
        <v>11.491804717106607</v>
      </c>
    </row>
    <row r="46" spans="1:8" hidden="1" x14ac:dyDescent="0.25">
      <c r="A46" s="26">
        <v>2002</v>
      </c>
      <c r="B46" s="26">
        <v>43</v>
      </c>
      <c r="C46" s="17">
        <v>11.3</v>
      </c>
      <c r="D46" s="27">
        <f t="shared" si="7"/>
        <v>11.720377692834463</v>
      </c>
      <c r="E46" s="27">
        <f t="shared" si="8"/>
        <v>12.201079675551696</v>
      </c>
      <c r="F46" s="27">
        <f t="shared" si="5"/>
        <v>11.239675710117229</v>
      </c>
      <c r="G46" s="27">
        <f t="shared" si="6"/>
        <v>-0.206015135450243</v>
      </c>
      <c r="H46" s="27">
        <f t="shared" si="9"/>
        <v>11.176889204320874</v>
      </c>
    </row>
    <row r="47" spans="1:8" hidden="1" x14ac:dyDescent="0.25">
      <c r="A47" s="26">
        <v>2003</v>
      </c>
      <c r="B47" s="26">
        <v>44</v>
      </c>
      <c r="C47" s="17">
        <v>11.7</v>
      </c>
      <c r="D47" s="27">
        <f t="shared" si="7"/>
        <v>11.714264384984123</v>
      </c>
      <c r="E47" s="27">
        <f t="shared" si="8"/>
        <v>12.055035088381423</v>
      </c>
      <c r="F47" s="27">
        <f t="shared" si="5"/>
        <v>11.373493681586822</v>
      </c>
      <c r="G47" s="27">
        <f t="shared" si="6"/>
        <v>-0.14604458717027163</v>
      </c>
      <c r="H47" s="27">
        <f t="shared" si="9"/>
        <v>11.033660574666985</v>
      </c>
    </row>
    <row r="48" spans="1:8" hidden="1" x14ac:dyDescent="0.25">
      <c r="A48" s="26">
        <v>2004</v>
      </c>
      <c r="B48" s="26">
        <v>45</v>
      </c>
      <c r="C48" s="17">
        <v>11.9</v>
      </c>
      <c r="D48" s="27">
        <f t="shared" si="7"/>
        <v>11.769985069488886</v>
      </c>
      <c r="E48" s="27">
        <f t="shared" si="8"/>
        <v>11.969520082713661</v>
      </c>
      <c r="F48" s="27">
        <f t="shared" si="5"/>
        <v>11.570450056264111</v>
      </c>
      <c r="G48" s="27">
        <f t="shared" si="6"/>
        <v>-8.5515005667760755E-2</v>
      </c>
      <c r="H48" s="27">
        <f t="shared" si="9"/>
        <v>11.227449094416551</v>
      </c>
    </row>
    <row r="49" spans="1:8" hidden="1" x14ac:dyDescent="0.25">
      <c r="A49" s="26">
        <v>2005</v>
      </c>
      <c r="B49" s="26">
        <v>46</v>
      </c>
      <c r="C49" s="17">
        <v>12</v>
      </c>
      <c r="D49" s="27">
        <f t="shared" si="7"/>
        <v>11.838989548642219</v>
      </c>
      <c r="E49" s="27">
        <f t="shared" si="8"/>
        <v>11.930360922492229</v>
      </c>
      <c r="F49" s="27">
        <f t="shared" si="5"/>
        <v>11.74761817479221</v>
      </c>
      <c r="G49" s="27">
        <f t="shared" si="6"/>
        <v>-3.9159160221432544E-2</v>
      </c>
      <c r="H49" s="27">
        <f t="shared" si="9"/>
        <v>11.48493505059635</v>
      </c>
    </row>
    <row r="50" spans="1:8" hidden="1" x14ac:dyDescent="0.25">
      <c r="A50" s="26">
        <v>2006</v>
      </c>
      <c r="B50" s="26">
        <v>47</v>
      </c>
      <c r="C50" s="17">
        <v>12.3</v>
      </c>
      <c r="D50" s="27">
        <f t="shared" si="7"/>
        <v>11.977292684049553</v>
      </c>
      <c r="E50" s="27">
        <f t="shared" si="8"/>
        <v>11.944440450959425</v>
      </c>
      <c r="F50" s="27">
        <f t="shared" si="5"/>
        <v>12.010144917139682</v>
      </c>
      <c r="G50" s="27">
        <f t="shared" si="6"/>
        <v>1.4079528467197988E-2</v>
      </c>
      <c r="H50" s="27">
        <f t="shared" si="9"/>
        <v>11.708459014570778</v>
      </c>
    </row>
    <row r="51" spans="1:8" hidden="1" x14ac:dyDescent="0.25">
      <c r="A51" s="26">
        <v>2007</v>
      </c>
      <c r="B51" s="26">
        <v>48</v>
      </c>
      <c r="C51" s="17">
        <v>12.6</v>
      </c>
      <c r="D51" s="27">
        <f t="shared" si="7"/>
        <v>12.164104878834687</v>
      </c>
      <c r="E51" s="27">
        <f t="shared" si="8"/>
        <v>12.010339779322003</v>
      </c>
      <c r="F51" s="27">
        <f t="shared" si="5"/>
        <v>12.317869978347371</v>
      </c>
      <c r="G51" s="27">
        <f t="shared" si="6"/>
        <v>6.589932836257896E-2</v>
      </c>
      <c r="H51" s="27">
        <f t="shared" si="9"/>
        <v>12.02422444560688</v>
      </c>
    </row>
    <row r="52" spans="1:8" hidden="1" x14ac:dyDescent="0.25">
      <c r="A52" s="26">
        <v>2008</v>
      </c>
      <c r="B52" s="26">
        <v>49</v>
      </c>
      <c r="C52" s="17">
        <v>12.9</v>
      </c>
      <c r="D52" s="27">
        <f t="shared" si="7"/>
        <v>12.384873415184281</v>
      </c>
      <c r="E52" s="27">
        <f t="shared" si="8"/>
        <v>12.122699870080686</v>
      </c>
      <c r="F52" s="27">
        <f t="shared" si="5"/>
        <v>12.647046960287875</v>
      </c>
      <c r="G52" s="27">
        <f t="shared" si="6"/>
        <v>0.11236009075868354</v>
      </c>
      <c r="H52" s="27">
        <f t="shared" si="9"/>
        <v>12.383769306709951</v>
      </c>
    </row>
    <row r="53" spans="1:8" hidden="1" x14ac:dyDescent="0.25">
      <c r="A53" s="26">
        <v>2009</v>
      </c>
      <c r="B53" s="26">
        <v>50</v>
      </c>
      <c r="C53" s="17">
        <v>12.7</v>
      </c>
      <c r="D53" s="27">
        <f t="shared" si="7"/>
        <v>12.479411390628997</v>
      </c>
      <c r="E53" s="27">
        <f t="shared" si="8"/>
        <v>12.229713326245179</v>
      </c>
      <c r="F53" s="27">
        <f t="shared" si="5"/>
        <v>12.729109455012814</v>
      </c>
      <c r="G53" s="27">
        <f t="shared" si="6"/>
        <v>0.10701345616449336</v>
      </c>
      <c r="H53" s="27">
        <f t="shared" si="9"/>
        <v>12.759407051046558</v>
      </c>
    </row>
    <row r="54" spans="1:8" hidden="1" x14ac:dyDescent="0.25">
      <c r="A54" s="26">
        <v>2010</v>
      </c>
      <c r="B54" s="26">
        <v>51</v>
      </c>
      <c r="C54" s="17">
        <v>12.9</v>
      </c>
      <c r="D54" s="27">
        <f t="shared" si="7"/>
        <v>12.605587973440297</v>
      </c>
      <c r="E54" s="27">
        <f t="shared" si="8"/>
        <v>12.342475720403714</v>
      </c>
      <c r="F54" s="27">
        <f t="shared" si="5"/>
        <v>12.86870022647688</v>
      </c>
      <c r="G54" s="27">
        <f t="shared" si="6"/>
        <v>0.11276239415853569</v>
      </c>
      <c r="H54" s="27">
        <f t="shared" si="9"/>
        <v>12.836122911177307</v>
      </c>
    </row>
    <row r="55" spans="1:8" hidden="1" x14ac:dyDescent="0.25">
      <c r="A55" s="26">
        <v>2011</v>
      </c>
      <c r="B55" s="26">
        <v>52</v>
      </c>
      <c r="C55" s="17">
        <v>12.8</v>
      </c>
      <c r="D55" s="27">
        <f t="shared" si="7"/>
        <v>12.663911581408207</v>
      </c>
      <c r="E55" s="27">
        <f t="shared" si="8"/>
        <v>12.438906478705061</v>
      </c>
      <c r="F55" s="27">
        <f t="shared" si="5"/>
        <v>12.888916684111354</v>
      </c>
      <c r="G55" s="27">
        <f t="shared" si="6"/>
        <v>9.6430758301348632E-2</v>
      </c>
      <c r="H55" s="27">
        <f t="shared" si="9"/>
        <v>12.981462620635416</v>
      </c>
    </row>
    <row r="56" spans="1:8" x14ac:dyDescent="0.25">
      <c r="A56" s="26">
        <v>2012</v>
      </c>
      <c r="B56" s="26">
        <v>53</v>
      </c>
      <c r="C56" s="17">
        <v>12.8</v>
      </c>
      <c r="D56" s="27">
        <f t="shared" si="7"/>
        <v>12.704738106985744</v>
      </c>
      <c r="E56" s="27">
        <f t="shared" si="8"/>
        <v>12.518655967189265</v>
      </c>
      <c r="F56" s="27">
        <f t="shared" si="5"/>
        <v>12.890820246782223</v>
      </c>
      <c r="G56" s="27">
        <f t="shared" si="6"/>
        <v>7.974948848420535E-2</v>
      </c>
      <c r="H56" s="27">
        <f t="shared" si="9"/>
        <v>12.985347442412703</v>
      </c>
    </row>
    <row r="57" spans="1:8" x14ac:dyDescent="0.25">
      <c r="A57" s="26">
        <v>2013</v>
      </c>
      <c r="B57" s="26">
        <v>54</v>
      </c>
      <c r="C57" s="17">
        <v>12.1</v>
      </c>
      <c r="D57" s="27">
        <f t="shared" si="7"/>
        <v>12.523316674890019</v>
      </c>
      <c r="E57" s="27">
        <f t="shared" si="8"/>
        <v>12.520054179499491</v>
      </c>
      <c r="F57" s="27">
        <f t="shared" si="5"/>
        <v>12.526579170280547</v>
      </c>
      <c r="G57" s="27">
        <f t="shared" si="6"/>
        <v>1.3982123102262989E-3</v>
      </c>
      <c r="H57" s="27">
        <f t="shared" si="9"/>
        <v>12.970569735266428</v>
      </c>
    </row>
    <row r="58" spans="1:8" x14ac:dyDescent="0.25">
      <c r="A58" s="26">
        <v>2014</v>
      </c>
      <c r="B58" s="26">
        <v>55</v>
      </c>
      <c r="C58" s="17">
        <v>12</v>
      </c>
      <c r="D58" s="27">
        <f t="shared" si="7"/>
        <v>12.366321672423013</v>
      </c>
      <c r="E58" s="27">
        <f t="shared" si="8"/>
        <v>12.473934427376546</v>
      </c>
      <c r="F58" s="27">
        <f t="shared" si="5"/>
        <v>12.258708917469479</v>
      </c>
      <c r="G58" s="27">
        <f t="shared" si="6"/>
        <v>-4.6119752122943128E-2</v>
      </c>
      <c r="H58" s="27">
        <f t="shared" si="9"/>
        <v>12.527977382590773</v>
      </c>
    </row>
    <row r="59" spans="1:8" x14ac:dyDescent="0.25">
      <c r="A59" s="26">
        <v>2015</v>
      </c>
      <c r="B59" s="26">
        <v>56</v>
      </c>
      <c r="C59" s="17">
        <v>11.9</v>
      </c>
      <c r="D59" s="27">
        <f t="shared" si="7"/>
        <v>12.226425170696109</v>
      </c>
      <c r="E59" s="27">
        <f t="shared" si="8"/>
        <v>12.399681650372415</v>
      </c>
      <c r="F59" s="27">
        <f t="shared" si="5"/>
        <v>12.053168691019803</v>
      </c>
      <c r="G59" s="27">
        <f t="shared" si="6"/>
        <v>-7.4252777004131187E-2</v>
      </c>
      <c r="H59" s="27">
        <f t="shared" si="9"/>
        <v>12.212589165346536</v>
      </c>
    </row>
    <row r="60" spans="1:8" x14ac:dyDescent="0.25">
      <c r="A60" s="33">
        <v>2016</v>
      </c>
      <c r="B60" s="34">
        <v>1</v>
      </c>
      <c r="C60" s="35"/>
      <c r="D60" s="35"/>
      <c r="E60" s="36"/>
      <c r="F60" s="36"/>
      <c r="G60" s="36"/>
      <c r="H60" s="37">
        <f>$F$59+$G$59*B60</f>
        <v>11.978915914015671</v>
      </c>
    </row>
    <row r="61" spans="1:8" x14ac:dyDescent="0.25">
      <c r="A61" s="33">
        <v>2017</v>
      </c>
      <c r="B61" s="34">
        <v>2</v>
      </c>
      <c r="C61" s="35"/>
      <c r="D61" s="35"/>
      <c r="E61" s="36"/>
      <c r="F61" s="36"/>
      <c r="G61" s="36"/>
      <c r="H61" s="37">
        <f>$F$59+$G$59*B61</f>
        <v>11.904663137011541</v>
      </c>
    </row>
    <row r="62" spans="1:8" x14ac:dyDescent="0.25">
      <c r="A62" s="33">
        <v>2018</v>
      </c>
      <c r="B62" s="34">
        <v>3</v>
      </c>
      <c r="C62" s="35"/>
      <c r="D62" s="35"/>
      <c r="E62" s="36"/>
      <c r="F62" s="36"/>
      <c r="G62" s="36"/>
      <c r="H62" s="37">
        <f>$F$59+$G$59*B62</f>
        <v>11.830410360007409</v>
      </c>
    </row>
    <row r="63" spans="1:8" x14ac:dyDescent="0.25">
      <c r="A63" s="33">
        <v>2019</v>
      </c>
      <c r="B63" s="34">
        <v>4</v>
      </c>
      <c r="C63" s="35"/>
      <c r="D63" s="35"/>
      <c r="E63" s="36"/>
      <c r="F63" s="36"/>
      <c r="G63" s="36"/>
      <c r="H63" s="37">
        <f>$F$59+$G$59*B63</f>
        <v>11.756157583003278</v>
      </c>
    </row>
    <row r="64" spans="1:8" x14ac:dyDescent="0.25">
      <c r="A64" s="33">
        <v>2020</v>
      </c>
      <c r="B64" s="34">
        <v>5</v>
      </c>
      <c r="C64" s="35"/>
      <c r="D64" s="35"/>
      <c r="E64" s="36"/>
      <c r="F64" s="36"/>
      <c r="G64" s="36"/>
      <c r="H64" s="37">
        <f>$F$59+$G$59*B64</f>
        <v>11.681904805999146</v>
      </c>
    </row>
    <row r="65" spans="1:8" x14ac:dyDescent="0.25">
      <c r="A65" s="12"/>
      <c r="B65" s="13"/>
      <c r="C65" s="13"/>
      <c r="D65" s="13"/>
      <c r="E65" s="12"/>
      <c r="F65" s="12"/>
      <c r="G65" s="12"/>
      <c r="H65" s="12"/>
    </row>
    <row r="66" spans="1:8" x14ac:dyDescent="0.25">
      <c r="A66" s="12"/>
      <c r="B66" s="13"/>
      <c r="C66" s="13"/>
      <c r="D66" s="13"/>
      <c r="E66" s="12"/>
      <c r="F66" s="12"/>
      <c r="G66" s="12"/>
      <c r="H66" s="12"/>
    </row>
    <row r="67" spans="1:8" x14ac:dyDescent="0.25">
      <c r="A67" s="12"/>
      <c r="B67" s="13"/>
      <c r="C67" s="13"/>
      <c r="D67" s="13"/>
      <c r="E67" s="12"/>
      <c r="F67" s="12"/>
      <c r="G67" s="12"/>
      <c r="H67" s="12"/>
    </row>
    <row r="68" spans="1:8" x14ac:dyDescent="0.25">
      <c r="A68" s="12"/>
      <c r="B68" s="13"/>
      <c r="C68" s="13"/>
      <c r="D68" s="13"/>
      <c r="E68" s="12"/>
      <c r="F68" s="12"/>
      <c r="G68" s="12"/>
      <c r="H68" s="12"/>
    </row>
    <row r="69" spans="1:8" x14ac:dyDescent="0.25">
      <c r="A69" s="12"/>
      <c r="B69" s="13"/>
      <c r="C69" s="13"/>
      <c r="D69" s="13"/>
      <c r="E69" s="12"/>
      <c r="F69" s="12"/>
      <c r="G69" s="12"/>
      <c r="H69" s="1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1" orientation="landscape" horizontalDpi="0" verticalDpi="0" r:id="rId1"/>
  <ignoredErrors>
    <ignoredError sqref="G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dcterms:created xsi:type="dcterms:W3CDTF">2019-05-26T16:37:16Z</dcterms:created>
  <dcterms:modified xsi:type="dcterms:W3CDTF">2020-09-20T06:41:20Z</dcterms:modified>
</cp:coreProperties>
</file>